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drasom-my.sharepoint.com/personal/f_gemo_adrasom_org/Documents/Desktop/ACTIVE in Somaliland Jan 2026/Blank BOQs/"/>
    </mc:Choice>
  </mc:AlternateContent>
  <xr:revisionPtr revIDLastSave="7" documentId="8_{0197A671-F40E-4BF3-9C68-99CC0BDB76BA}" xr6:coauthVersionLast="47" xr6:coauthVersionMax="47" xr10:uidLastSave="{B85A0AB0-EBA4-4A23-B356-4229A91D1689}"/>
  <bookViews>
    <workbookView xWindow="-108" yWindow="-108" windowWidth="23256" windowHeight="12456" xr2:uid="{00000000-000D-0000-FFFF-FFFF00000000}"/>
  </bookViews>
  <sheets>
    <sheet name="Piced BoQs for cold storage roo" sheetId="1" r:id="rId1"/>
  </sheets>
  <definedNames>
    <definedName name="OLE_LINK9" localSheetId="0">'Piced BoQs for cold storage roo'!#REF!</definedName>
    <definedName name="_xlnm.Print_Area" localSheetId="0">'Piced BoQs for cold storage roo'!$A$1:$L$92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1" i="1" l="1"/>
  <c r="K55" i="1"/>
  <c r="J48" i="1"/>
  <c r="L62" i="1"/>
  <c r="L64" i="1"/>
  <c r="L60" i="1"/>
  <c r="L59" i="1"/>
  <c r="L58" i="1"/>
  <c r="L57" i="1"/>
  <c r="L56" i="1"/>
  <c r="F56" i="1"/>
  <c r="J55" i="1"/>
  <c r="F55" i="1"/>
  <c r="L54" i="1"/>
  <c r="F54" i="1"/>
  <c r="L53" i="1"/>
  <c r="F53" i="1"/>
  <c r="L48" i="1"/>
  <c r="F48" i="1"/>
  <c r="D48" i="1"/>
  <c r="B48" i="1"/>
  <c r="F13" i="1"/>
  <c r="D13" i="1"/>
  <c r="D49" i="1" s="1"/>
  <c r="B13" i="1"/>
  <c r="B49" i="1" s="1"/>
  <c r="H12" i="1" l="1"/>
  <c r="F49" i="1"/>
  <c r="H48" i="1" s="1"/>
  <c r="L55" i="1"/>
  <c r="I65" i="1" l="1"/>
  <c r="I67" i="1" s="1"/>
  <c r="I68" i="1" s="1"/>
  <c r="I6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L20" authorId="0" shapeId="0" xr:uid="{00000000-0006-0000-0000-000001000000}">
      <text>
        <r>
          <rPr>
            <sz val="9"/>
            <rFont val="SimSun"/>
          </rPr>
          <t>客户图纸截图；自己画的草图等</t>
        </r>
      </text>
    </comment>
    <comment ref="A47" authorId="0" shapeId="0" xr:uid="{00000000-0006-0000-0000-000002000000}">
      <text>
        <r>
          <rPr>
            <sz val="9"/>
            <rFont val="SimSun"/>
          </rPr>
          <t xml:space="preserve">这三行不用手动输入，有公式
</t>
        </r>
      </text>
    </comment>
  </commentList>
</comments>
</file>

<file path=xl/sharedStrings.xml><?xml version="1.0" encoding="utf-8"?>
<sst xmlns="http://schemas.openxmlformats.org/spreadsheetml/2006/main" count="104" uniqueCount="80">
  <si>
    <t>Cold storage room specification</t>
  </si>
  <si>
    <t>Freezer room 4*2.5*2.5m</t>
  </si>
  <si>
    <t>Size</t>
  </si>
  <si>
    <t>Length(m)</t>
  </si>
  <si>
    <t>Width(m)</t>
  </si>
  <si>
    <t>Height(m)</t>
  </si>
  <si>
    <t>Volume(m3)</t>
  </si>
  <si>
    <t>Room Temperature</t>
  </si>
  <si>
    <t>Quantity</t>
  </si>
  <si>
    <t>Exterior</t>
  </si>
  <si>
    <t>Inside</t>
  </si>
  <si>
    <t>Roof</t>
  </si>
  <si>
    <t>PU foam core with 0.426mm PPGI surface</t>
  </si>
  <si>
    <t>Wall</t>
  </si>
  <si>
    <t>Floor</t>
  </si>
  <si>
    <t xml:space="preserve"> </t>
  </si>
  <si>
    <t>Door</t>
  </si>
  <si>
    <t>PU foam core with 0.6mm PPGI surface</t>
  </si>
  <si>
    <t>x</t>
  </si>
  <si>
    <t>Cold room drawing or sketch</t>
  </si>
  <si>
    <t>Introduction of materials list</t>
  </si>
  <si>
    <t>A</t>
  </si>
  <si>
    <t>Thermal Insulation system</t>
  </si>
  <si>
    <r>
      <rPr>
        <b/>
        <sz val="10"/>
        <color rgb="FF000000"/>
        <rFont val="Arial"/>
        <family val="2"/>
      </rPr>
      <t>PU sandwich insulation panels for roof, wall, and floor(optional)</t>
    </r>
    <r>
      <rPr>
        <sz val="10"/>
        <color rgb="FF000000"/>
        <rFont val="Arial"/>
        <family val="2"/>
      </rPr>
      <t xml:space="preserve">
Thickness: 150mm, with PPGI surface of 0.426mm thickness.                                                                                                                                     CFC-Free polyurethane panel tough groove dry joint with cam-lock built-in. 
Density: 42±2kg/m^3</t>
    </r>
  </si>
  <si>
    <r>
      <rPr>
        <b/>
        <sz val="10"/>
        <color rgb="FF000000"/>
        <rFont val="Arial"/>
        <family val="2"/>
      </rPr>
      <t>Doors of cold room</t>
    </r>
    <r>
      <rPr>
        <sz val="10"/>
        <color rgb="FF000000"/>
        <rFont val="Arial"/>
        <family val="2"/>
      </rPr>
      <t xml:space="preserve"> (Sliding type or Swing hinged type)
Thickness is 150mm, PU core with PPGI surface of 0.6mm thickness 
Door frame is built-in the electric strip heater.
With the switch of lamp &amp; electric strip heater.</t>
    </r>
  </si>
  <si>
    <r>
      <rPr>
        <b/>
        <sz val="10"/>
        <rFont val="Arial"/>
        <family val="2"/>
      </rPr>
      <t>Sealants (Glue)</t>
    </r>
    <r>
      <rPr>
        <sz val="10"/>
        <color rgb="FF000000"/>
        <rFont val="Arial"/>
        <family val="2"/>
      </rPr>
      <t xml:space="preserve">
To seal the crack between the panels
(300ml/bottle,24bottles/box)</t>
    </r>
  </si>
  <si>
    <r>
      <rPr>
        <b/>
        <sz val="10"/>
        <color rgb="FF000000"/>
        <rFont val="Arial"/>
        <family val="2"/>
      </rPr>
      <t>Lamp for cold room</t>
    </r>
    <r>
      <rPr>
        <sz val="10"/>
        <color rgb="FF000000"/>
        <rFont val="Arial"/>
        <family val="2"/>
      </rPr>
      <t xml:space="preserve">
Anti-fog
Anti-explosion 
Reinforced glass and steel, 9~200w</t>
    </r>
  </si>
  <si>
    <r>
      <rPr>
        <b/>
        <sz val="10"/>
        <color rgb="FF000000"/>
        <rFont val="Arial"/>
        <family val="2"/>
      </rPr>
      <t xml:space="preserve">Aluminum Alloy Checker Plate
</t>
    </r>
    <r>
      <rPr>
        <sz val="10"/>
        <color rgb="FF000000"/>
        <rFont val="Arial"/>
        <family val="2"/>
      </rPr>
      <t>3mm; 1.22x2.44m each piece
Anti-slip, to increase bearing capacity &amp; protect bottom plate</t>
    </r>
  </si>
  <si>
    <r>
      <rPr>
        <b/>
        <sz val="10"/>
        <color rgb="FF000000"/>
        <rFont val="Arial"/>
        <family val="2"/>
      </rPr>
      <t xml:space="preserve">PVC </t>
    </r>
    <r>
      <rPr>
        <b/>
        <sz val="10"/>
        <color rgb="FF000000"/>
        <rFont val="SimSun"/>
      </rPr>
      <t>curtain</t>
    </r>
  </si>
  <si>
    <r>
      <rPr>
        <b/>
        <sz val="10"/>
        <color rgb="FF000000"/>
        <rFont val="Arial"/>
        <family val="2"/>
      </rPr>
      <t>Pressure-Balanced Window</t>
    </r>
    <r>
      <rPr>
        <sz val="10"/>
        <color rgb="FF000000"/>
        <rFont val="Arial"/>
        <family val="2"/>
      </rPr>
      <t xml:space="preserve">
Coolmax brand
To keep inside/outside pressure to be balanceable
Stainless steel</t>
    </r>
  </si>
  <si>
    <t>B</t>
  </si>
  <si>
    <r>
      <rPr>
        <b/>
        <sz val="10"/>
        <color rgb="FF000000"/>
        <rFont val="Arial"/>
        <family val="2"/>
      </rPr>
      <t xml:space="preserve">New Generation Refrigeration System - Smart Packaged Refrigeration Units
</t>
    </r>
    <r>
      <rPr>
        <b/>
        <sz val="10"/>
        <color theme="3" tint="0.39997558519241921"/>
        <rFont val="Arial"/>
        <family val="2"/>
      </rPr>
      <t>(Save installation cost, Save electricity cost, Save maintenance cost)</t>
    </r>
  </si>
  <si>
    <r>
      <rPr>
        <b/>
        <sz val="10"/>
        <color rgb="FF000000"/>
        <rFont val="Arial"/>
        <family val="2"/>
      </rPr>
      <t>Condensing unit</t>
    </r>
    <r>
      <rPr>
        <sz val="10"/>
        <color rgb="FFFF0000"/>
        <rFont val="Arial"/>
        <family val="2"/>
      </rPr>
      <t xml:space="preserve">                                                                                             </t>
    </r>
    <r>
      <rPr>
        <sz val="10"/>
        <color rgb="FF000000"/>
        <rFont val="Arial"/>
        <family val="2"/>
      </rPr>
      <t xml:space="preserve">
Refrigerant: R404a, R449A, R448A, R410 etc.
Compresor: Scroll type; Fixed-frequency &amp;  Variable-frequency(Inverter) are optional
(Compressor, condenser, condenser fan, gas-liquid separator, liquid accumulator, filter drier, sight glass, low pressure pressure sensor, high pressure pressure switch, current transformer, temperature sensor, AC contactor, </t>
    </r>
    <r>
      <rPr>
        <sz val="10"/>
        <color theme="3" tint="0.39997558519241921"/>
        <rFont val="Arial"/>
        <family val="2"/>
      </rPr>
      <t>electrical components integration</t>
    </r>
    <r>
      <rPr>
        <sz val="10"/>
        <color rgb="FF000000"/>
        <rFont val="Arial"/>
        <family val="2"/>
      </rPr>
      <t>)</t>
    </r>
  </si>
  <si>
    <r>
      <rPr>
        <b/>
        <sz val="10"/>
        <color rgb="FF000000"/>
        <rFont val="Arial"/>
        <family val="2"/>
      </rPr>
      <t>Evaporator</t>
    </r>
    <r>
      <rPr>
        <sz val="10"/>
        <color rgb="FF000000"/>
        <rFont val="Arial"/>
        <family val="2"/>
      </rPr>
      <t xml:space="preserve"> 
CE certificate;roof installation,Stainless steel bolts. Powder coating metal work.
</t>
    </r>
    <r>
      <rPr>
        <b/>
        <u/>
        <sz val="10"/>
        <color rgb="FF000000"/>
        <rFont val="Arial"/>
        <family val="2"/>
      </rPr>
      <t xml:space="preserve">Hot freon defrosting system, which can </t>
    </r>
    <r>
      <rPr>
        <b/>
        <u/>
        <sz val="10"/>
        <color theme="3" tint="0.39997558519241921"/>
        <rFont val="Arial"/>
        <family val="2"/>
      </rPr>
      <t>save 1500 to 5000 kwh</t>
    </r>
    <r>
      <rPr>
        <b/>
        <u/>
        <sz val="10"/>
        <color rgb="FF000000"/>
        <rFont val="Arial"/>
        <family val="2"/>
      </rPr>
      <t xml:space="preserve"> electricity annually.</t>
    </r>
  </si>
  <si>
    <r>
      <rPr>
        <b/>
        <sz val="10"/>
        <color rgb="FF000000"/>
        <rFont val="Arial"/>
        <family val="2"/>
      </rPr>
      <t xml:space="preserve">Intelligent controller 
</t>
    </r>
    <r>
      <rPr>
        <sz val="10"/>
        <color rgb="FF000000"/>
        <rFont val="Arial"/>
        <family val="2"/>
      </rPr>
      <t xml:space="preserve">Micro Computer Temperature Controller
Touch-key for Fixed-frequency type system.
Touch-screen for Inverter type system.
</t>
    </r>
    <r>
      <rPr>
        <sz val="10"/>
        <color theme="3" tint="0.39997558519241921"/>
        <rFont val="Arial"/>
        <family val="2"/>
      </rPr>
      <t>Simple and quick operation</t>
    </r>
    <r>
      <rPr>
        <sz val="10"/>
        <color rgb="FF000000"/>
        <rFont val="Arial"/>
        <family val="2"/>
      </rPr>
      <t>,Cold storage and system real-time data display.</t>
    </r>
  </si>
  <si>
    <r>
      <rPr>
        <b/>
        <sz val="10"/>
        <color rgb="FF000000"/>
        <rFont val="Arial"/>
        <family val="2"/>
      </rPr>
      <t xml:space="preserve">EXV (Electronic expansion valve)
</t>
    </r>
    <r>
      <rPr>
        <sz val="10"/>
        <color rgb="FF000000"/>
        <rFont val="Arial"/>
        <family val="2"/>
      </rPr>
      <t xml:space="preserve">Highly reliable, To automate and optimize the control of the refrigerant;
</t>
    </r>
    <r>
      <rPr>
        <sz val="10"/>
        <color theme="3" tint="0.39997558519241921"/>
        <rFont val="Arial"/>
        <family val="2"/>
      </rPr>
      <t>Save energy consumption as much as 15%.</t>
    </r>
    <r>
      <rPr>
        <sz val="10"/>
        <color rgb="FF000000"/>
        <rFont val="Arial"/>
        <family val="2"/>
      </rPr>
      <t xml:space="preserve">
Lower evaporation temperature can be achieved</t>
    </r>
  </si>
  <si>
    <t>Price details</t>
  </si>
  <si>
    <t>SIze</t>
  </si>
  <si>
    <t>Temperature</t>
  </si>
  <si>
    <t>Product Description</t>
  </si>
  <si>
    <t>No.</t>
  </si>
  <si>
    <t>Description of Goods</t>
  </si>
  <si>
    <t>UNIT</t>
  </si>
  <si>
    <t>QTY</t>
  </si>
  <si>
    <t>Unit price
(USD)</t>
  </si>
  <si>
    <t>Amount</t>
  </si>
  <si>
    <t>Roof panels
PU foam core with 0.426mm PPGI</t>
  </si>
  <si>
    <t>TH:</t>
  </si>
  <si>
    <r>
      <rPr>
        <sz val="10"/>
        <color indexed="8"/>
        <rFont val="Arial"/>
        <family val="2"/>
      </rPr>
      <t>m</t>
    </r>
    <r>
      <rPr>
        <vertAlign val="superscript"/>
        <sz val="10"/>
        <color indexed="8"/>
        <rFont val="Arial"/>
        <family val="2"/>
      </rPr>
      <t>2</t>
    </r>
  </si>
  <si>
    <t>Wall panels
PU foam core with 0.426mm PPGI</t>
  </si>
  <si>
    <t>Floor panels
PU foam core with 0.426mm PPGI</t>
  </si>
  <si>
    <t>Swing hinged door with heater strip
PU foam core with 0.6mm PPGI</t>
  </si>
  <si>
    <t>set</t>
  </si>
  <si>
    <t>LED Lamp</t>
  </si>
  <si>
    <t>P:</t>
  </si>
  <si>
    <t>Pressure balance window</t>
  </si>
  <si>
    <t>Aluminum Alloy Checker Plate
3mm; 1.22x2.44m each piece</t>
  </si>
  <si>
    <t>Sealants (Glue)</t>
  </si>
  <si>
    <t>box</t>
  </si>
  <si>
    <t>Wooden pallet package for panels</t>
  </si>
  <si>
    <t>Smart packaged Refrigeration Unit</t>
  </si>
  <si>
    <t>Model: OKS030SL
Compressor: Copeland ZSI09KQE
Horsepower: 3HP
Voltage: 380v/50hz/3ph 
Refrigerant: R404a (Charge 2.8kg)
Cooling capacity: 2.9kw (Te=-23°C, Tc=45°C)</t>
  </si>
  <si>
    <t>C</t>
  </si>
  <si>
    <t>Container quantity:</t>
  </si>
  <si>
    <t>LCL</t>
  </si>
  <si>
    <t>Package details</t>
  </si>
  <si>
    <t xml:space="preserve">Freight from factory to porT  CBM </t>
  </si>
  <si>
    <t xml:space="preserve">Cold Storage Room </t>
  </si>
  <si>
    <t>Packing Size one container:</t>
  </si>
  <si>
    <t xml:space="preserve">Supply &amp; build concrete foundation wall above the ground level 50cm built with stone and reincorement cement sand mortar (1:3) mix according to technical specification and instruction of Engineer. </t>
  </si>
  <si>
    <t>Total Amount USD for 4 cold storage rooms</t>
  </si>
  <si>
    <t>PCS</t>
  </si>
  <si>
    <t>PROPOSED OF BoQs for COLD STORAGE ROOMS IN LUGHAYA-SOMALILAND</t>
  </si>
  <si>
    <t>Contact Person:…......................................................................................................................................................</t>
  </si>
  <si>
    <t>Company Name:…………………...................................................................................................................................</t>
  </si>
  <si>
    <t>Address: ……………………………………………………………………………………………..................................</t>
  </si>
  <si>
    <t>Tel No: …………………………………………………………………………………………………..............................</t>
  </si>
  <si>
    <t>Date:…………………………………………………………………………………………………....................................</t>
  </si>
  <si>
    <t>Signed:…...............................................................................................................................</t>
  </si>
  <si>
    <t>Stamp: ...………………………………………………………………………………….......................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</si>
</sst>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164" formatCode="_(&quot;$&quot;* #,##0.00_);_(&quot;$&quot;* \(#,##0.00\);_(&quot;$&quot;* &quot;-&quot;??_);_(@_)"/>
    <numFmt numFmtId="165" formatCode="\$#,##0.00_);[Red]\(\$#,##0.00\)"/>
    <numFmt numFmtId="166" formatCode="0.00_ "/>
    <numFmt numFmtId="167" formatCode="0\ &quot;ft&quot;"/>
    <numFmt numFmtId="168" formatCode="[$-409]d\-mmm\-yyyy;@"/>
    <numFmt numFmtId="169" formatCode="0.000\ &quot;m&quot;"/>
    <numFmt numFmtId="170" formatCode="0&quot;°&quot;\C"/>
    <numFmt numFmtId="171" formatCode="0&quot;mm&quot;"/>
    <numFmt numFmtId="172" formatCode="0.00&quot;m(width)&quot;"/>
    <numFmt numFmtId="173" formatCode="0.00&quot;m(height)&quot;"/>
    <numFmt numFmtId="174" formatCode="\$#,##0.00;\-\$#,##0.00"/>
    <numFmt numFmtId="175" formatCode="0.00&quot;m3&quot;"/>
    <numFmt numFmtId="176" formatCode="0.0_ "/>
    <numFmt numFmtId="177" formatCode="0&quot;w&quot;"/>
    <numFmt numFmtId="178" formatCode="\$#,##0.00;[Red]\$#,##0.00"/>
    <numFmt numFmtId="179" formatCode="0\ &quot;CBM&quot;"/>
    <numFmt numFmtId="180" formatCode="\$#,##0;[Red]\$#,##0"/>
    <numFmt numFmtId="181" formatCode="0\ &quot;kg&quot;"/>
    <numFmt numFmtId="182" formatCode="0&quot;x40HQ  +&quot;"/>
    <numFmt numFmtId="183" formatCode="0&quot;x20GP&quot;"/>
    <numFmt numFmtId="184" formatCode="0.0"/>
  </numFmts>
  <fonts count="38">
    <font>
      <sz val="11"/>
      <color indexed="8"/>
      <name val="宋体"/>
      <charset val="134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9"/>
      <color indexed="8"/>
      <name val="Arial"/>
      <family val="2"/>
    </font>
    <font>
      <b/>
      <sz val="18"/>
      <color indexed="8"/>
      <name val="Arial"/>
      <family val="2"/>
    </font>
    <font>
      <sz val="18"/>
      <color indexed="8"/>
      <name val="Arial"/>
      <family val="2"/>
    </font>
    <font>
      <sz val="9"/>
      <color rgb="FFFF0000"/>
      <name val="Arial"/>
      <family val="2"/>
    </font>
    <font>
      <b/>
      <sz val="9"/>
      <color indexed="8"/>
      <name val="Arial"/>
      <family val="2"/>
    </font>
    <font>
      <b/>
      <sz val="10"/>
      <color rgb="FF00000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9"/>
      <color rgb="FFFF0000"/>
      <name val="Arial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10"/>
      <color theme="3" tint="0.39997558519241921"/>
      <name val="Arial"/>
      <family val="2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i/>
      <sz val="10"/>
      <color indexed="8"/>
      <name val="Arial"/>
      <family val="2"/>
    </font>
    <font>
      <i/>
      <sz val="9"/>
      <color indexed="8"/>
      <name val="Arial"/>
      <family val="2"/>
    </font>
    <font>
      <i/>
      <sz val="10"/>
      <color theme="3" tint="0.39997558519241921"/>
      <name val="Arial"/>
      <family val="2"/>
    </font>
    <font>
      <sz val="10"/>
      <color rgb="FFFF0000"/>
      <name val="Arial"/>
      <family val="2"/>
    </font>
    <font>
      <sz val="11"/>
      <color rgb="FF000000"/>
      <name val="Arial"/>
      <family val="2"/>
    </font>
    <font>
      <sz val="9"/>
      <color rgb="FF333333"/>
      <name val="Arial"/>
      <family val="2"/>
    </font>
    <font>
      <b/>
      <u/>
      <sz val="10"/>
      <color rgb="FF000000"/>
      <name val="Arial"/>
      <family val="2"/>
    </font>
    <font>
      <b/>
      <u/>
      <sz val="10"/>
      <color theme="3" tint="0.39997558519241921"/>
      <name val="Arial"/>
      <family val="2"/>
    </font>
    <font>
      <b/>
      <sz val="10"/>
      <color theme="3" tint="0.39997558519241921"/>
      <name val="Arial"/>
      <family val="2"/>
    </font>
    <font>
      <vertAlign val="superscript"/>
      <sz val="10"/>
      <color indexed="8"/>
      <name val="Arial"/>
      <family val="2"/>
    </font>
    <font>
      <b/>
      <sz val="10"/>
      <color rgb="FF000000"/>
      <name val="SimSun"/>
    </font>
    <font>
      <sz val="9"/>
      <name val="SimSun"/>
    </font>
    <font>
      <b/>
      <sz val="11"/>
      <color rgb="FF000000"/>
      <name val="Arial"/>
      <family val="2"/>
    </font>
    <font>
      <b/>
      <sz val="11"/>
      <color indexed="8"/>
      <name val="Arial"/>
      <family val="2"/>
    </font>
    <font>
      <sz val="11"/>
      <color indexed="8"/>
      <name val="宋体"/>
      <charset val="134"/>
    </font>
    <font>
      <b/>
      <sz val="18"/>
      <color theme="0"/>
      <name val="Arial"/>
      <family val="2"/>
    </font>
    <font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164" fontId="35" fillId="0" borderId="0" applyFont="0" applyFill="0" applyBorder="0" applyAlignment="0" applyProtection="0"/>
  </cellStyleXfs>
  <cellXfs count="27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166" fontId="3" fillId="0" borderId="0" xfId="0" applyNumberFormat="1" applyFont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5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167" fontId="3" fillId="0" borderId="0" xfId="0" applyNumberFormat="1" applyFont="1">
      <alignment vertical="center"/>
    </xf>
    <xf numFmtId="49" fontId="8" fillId="0" borderId="4" xfId="0" applyNumberFormat="1" applyFont="1" applyBorder="1" applyAlignment="1">
      <alignment horizontal="right" vertical="center"/>
    </xf>
    <xf numFmtId="0" fontId="1" fillId="0" borderId="0" xfId="0" applyFont="1" applyAlignment="1">
      <alignment vertical="center" wrapText="1"/>
    </xf>
    <xf numFmtId="169" fontId="3" fillId="0" borderId="0" xfId="0" applyNumberFormat="1" applyFont="1">
      <alignment vertical="center"/>
    </xf>
    <xf numFmtId="49" fontId="7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right"/>
    </xf>
    <xf numFmtId="0" fontId="16" fillId="3" borderId="9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49" fontId="19" fillId="0" borderId="0" xfId="0" applyNumberFormat="1" applyFont="1" applyAlignment="1">
      <alignment horizontal="left"/>
    </xf>
    <xf numFmtId="49" fontId="20" fillId="0" borderId="6" xfId="0" applyNumberFormat="1" applyFont="1" applyBorder="1" applyAlignment="1">
      <alignment horizontal="right" vertical="center"/>
    </xf>
    <xf numFmtId="171" fontId="18" fillId="0" borderId="8" xfId="0" applyNumberFormat="1" applyFont="1" applyBorder="1" applyAlignment="1">
      <alignment horizontal="left" vertical="center"/>
    </xf>
    <xf numFmtId="0" fontId="22" fillId="0" borderId="0" xfId="0" applyFont="1" applyAlignment="1">
      <alignment horizontal="left" vertical="center" wrapText="1"/>
    </xf>
    <xf numFmtId="172" fontId="23" fillId="0" borderId="7" xfId="0" applyNumberFormat="1" applyFont="1" applyBorder="1" applyAlignment="1">
      <alignment horizontal="right" vertical="center" wrapText="1"/>
    </xf>
    <xf numFmtId="173" fontId="23" fillId="0" borderId="7" xfId="0" applyNumberFormat="1" applyFont="1" applyBorder="1" applyAlignment="1">
      <alignment horizontal="left" vertical="center" wrapText="1"/>
    </xf>
    <xf numFmtId="0" fontId="21" fillId="0" borderId="7" xfId="0" applyFont="1" applyBorder="1" applyAlignment="1">
      <alignment vertical="center" wrapText="1"/>
    </xf>
    <xf numFmtId="0" fontId="21" fillId="0" borderId="8" xfId="0" applyFont="1" applyBorder="1" applyAlignment="1">
      <alignment vertical="center" wrapText="1"/>
    </xf>
    <xf numFmtId="49" fontId="20" fillId="0" borderId="4" xfId="0" applyNumberFormat="1" applyFont="1" applyBorder="1" applyAlignment="1">
      <alignment horizontal="right" vertical="center"/>
    </xf>
    <xf numFmtId="168" fontId="1" fillId="0" borderId="0" xfId="0" applyNumberFormat="1" applyFont="1" applyAlignment="1">
      <alignment horizontal="left" vertical="center" wrapText="1"/>
    </xf>
    <xf numFmtId="0" fontId="24" fillId="0" borderId="0" xfId="0" applyFont="1" applyAlignment="1">
      <alignment horizontal="right" vertical="center"/>
    </xf>
    <xf numFmtId="0" fontId="24" fillId="0" borderId="5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49" fontId="20" fillId="0" borderId="11" xfId="0" applyNumberFormat="1" applyFont="1" applyBorder="1" applyAlignment="1">
      <alignment horizontal="right" vertical="center"/>
    </xf>
    <xf numFmtId="168" fontId="1" fillId="0" borderId="12" xfId="0" applyNumberFormat="1" applyFont="1" applyBorder="1" applyAlignment="1">
      <alignment horizontal="left" vertical="center" wrapText="1"/>
    </xf>
    <xf numFmtId="0" fontId="1" fillId="0" borderId="12" xfId="0" applyFont="1" applyBorder="1" applyAlignment="1">
      <alignment vertical="center" wrapText="1"/>
    </xf>
    <xf numFmtId="0" fontId="24" fillId="0" borderId="12" xfId="0" applyFont="1" applyBorder="1" applyAlignment="1">
      <alignment horizontal="right" vertical="center"/>
    </xf>
    <xf numFmtId="0" fontId="24" fillId="0" borderId="13" xfId="0" applyFont="1" applyBorder="1" applyAlignment="1">
      <alignment horizontal="right" vertical="center"/>
    </xf>
    <xf numFmtId="0" fontId="9" fillId="0" borderId="9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174" fontId="3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175" fontId="3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166" fontId="3" fillId="0" borderId="0" xfId="0" applyNumberFormat="1" applyFont="1">
      <alignment vertical="center"/>
    </xf>
    <xf numFmtId="0" fontId="26" fillId="0" borderId="0" xfId="0" applyFont="1">
      <alignment vertical="center"/>
    </xf>
    <xf numFmtId="0" fontId="1" fillId="2" borderId="14" xfId="0" applyFont="1" applyFill="1" applyBorder="1" applyAlignment="1">
      <alignment horizontal="center" vertical="center"/>
    </xf>
    <xf numFmtId="49" fontId="9" fillId="0" borderId="16" xfId="0" applyNumberFormat="1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7" xfId="0" applyFont="1" applyBorder="1">
      <alignment vertical="center"/>
    </xf>
    <xf numFmtId="0" fontId="1" fillId="0" borderId="8" xfId="0" applyFont="1" applyBorder="1">
      <alignment vertical="center"/>
    </xf>
    <xf numFmtId="0" fontId="16" fillId="3" borderId="18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171" fontId="20" fillId="0" borderId="1" xfId="0" applyNumberFormat="1" applyFont="1" applyBorder="1" applyAlignment="1">
      <alignment horizontal="right" vertical="center"/>
    </xf>
    <xf numFmtId="171" fontId="20" fillId="0" borderId="2" xfId="0" applyNumberFormat="1" applyFont="1" applyBorder="1" applyAlignment="1">
      <alignment horizontal="left" vertical="center"/>
    </xf>
    <xf numFmtId="0" fontId="20" fillId="0" borderId="2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176" fontId="1" fillId="0" borderId="9" xfId="0" applyNumberFormat="1" applyFont="1" applyBorder="1" applyAlignment="1">
      <alignment horizontal="center" vertical="center"/>
    </xf>
    <xf numFmtId="174" fontId="1" fillId="0" borderId="9" xfId="0" applyNumberFormat="1" applyFont="1" applyBorder="1" applyAlignment="1">
      <alignment horizontal="center" vertical="center"/>
    </xf>
    <xf numFmtId="171" fontId="20" fillId="0" borderId="6" xfId="0" applyNumberFormat="1" applyFont="1" applyBorder="1" applyAlignment="1">
      <alignment horizontal="right" vertical="center"/>
    </xf>
    <xf numFmtId="171" fontId="20" fillId="0" borderId="7" xfId="0" applyNumberFormat="1" applyFont="1" applyBorder="1" applyAlignment="1">
      <alignment horizontal="left" vertical="center"/>
    </xf>
    <xf numFmtId="0" fontId="20" fillId="0" borderId="7" xfId="0" applyFont="1" applyBorder="1" applyAlignment="1">
      <alignment vertical="center" wrapText="1"/>
    </xf>
    <xf numFmtId="0" fontId="20" fillId="0" borderId="8" xfId="0" applyFont="1" applyBorder="1" applyAlignment="1">
      <alignment vertical="center" wrapText="1"/>
    </xf>
    <xf numFmtId="0" fontId="20" fillId="2" borderId="7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176" fontId="1" fillId="2" borderId="9" xfId="0" applyNumberFormat="1" applyFont="1" applyFill="1" applyBorder="1" applyAlignment="1">
      <alignment horizontal="center" vertical="center"/>
    </xf>
    <xf numFmtId="174" fontId="1" fillId="2" borderId="9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177" fontId="20" fillId="0" borderId="7" xfId="0" applyNumberFormat="1" applyFont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174" fontId="1" fillId="2" borderId="9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179" fontId="1" fillId="0" borderId="8" xfId="0" applyNumberFormat="1" applyFont="1" applyBorder="1" applyAlignment="1">
      <alignment horizontal="center" vertical="center" wrapText="1"/>
    </xf>
    <xf numFmtId="179" fontId="9" fillId="0" borderId="7" xfId="0" applyNumberFormat="1" applyFont="1" applyBorder="1" applyAlignment="1">
      <alignment horizontal="left" vertical="center" wrapText="1"/>
    </xf>
    <xf numFmtId="181" fontId="9" fillId="0" borderId="7" xfId="0" applyNumberFormat="1" applyFont="1" applyBorder="1" applyAlignment="1">
      <alignment horizontal="left" vertical="center" wrapText="1"/>
    </xf>
    <xf numFmtId="181" fontId="9" fillId="0" borderId="7" xfId="0" applyNumberFormat="1" applyFont="1" applyBorder="1" applyAlignment="1">
      <alignment vertical="center" wrapText="1"/>
    </xf>
    <xf numFmtId="182" fontId="9" fillId="0" borderId="7" xfId="0" applyNumberFormat="1" applyFont="1" applyBorder="1" applyAlignment="1">
      <alignment horizontal="center" vertical="center" wrapText="1"/>
    </xf>
    <xf numFmtId="183" fontId="9" fillId="0" borderId="8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5" xfId="0" applyFont="1" applyBorder="1" applyAlignment="1">
      <alignment vertical="center" wrapText="1"/>
    </xf>
    <xf numFmtId="0" fontId="3" fillId="0" borderId="0" xfId="0" applyFont="1" applyAlignment="1">
      <alignment vertical="top"/>
    </xf>
    <xf numFmtId="0" fontId="9" fillId="7" borderId="6" xfId="0" applyFont="1" applyFill="1" applyBorder="1">
      <alignment vertical="center"/>
    </xf>
    <xf numFmtId="0" fontId="9" fillId="7" borderId="7" xfId="0" applyFont="1" applyFill="1" applyBorder="1" applyAlignment="1">
      <alignment vertical="center" wrapText="1"/>
    </xf>
    <xf numFmtId="0" fontId="1" fillId="7" borderId="7" xfId="0" applyFont="1" applyFill="1" applyBorder="1" applyAlignment="1">
      <alignment vertical="center" wrapText="1"/>
    </xf>
    <xf numFmtId="0" fontId="1" fillId="7" borderId="8" xfId="0" applyFont="1" applyFill="1" applyBorder="1" applyAlignment="1">
      <alignment vertical="center" wrapText="1"/>
    </xf>
    <xf numFmtId="0" fontId="1" fillId="0" borderId="4" xfId="0" applyFont="1" applyBorder="1">
      <alignment vertical="center"/>
    </xf>
    <xf numFmtId="0" fontId="3" fillId="7" borderId="0" xfId="0" applyFont="1" applyFill="1" applyAlignment="1">
      <alignment vertical="center" wrapText="1"/>
    </xf>
    <xf numFmtId="0" fontId="1" fillId="2" borderId="11" xfId="0" applyFont="1" applyFill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8" borderId="0" xfId="0" applyFont="1" applyFill="1">
      <alignment vertical="center"/>
    </xf>
    <xf numFmtId="0" fontId="3" fillId="8" borderId="0" xfId="0" applyFont="1" applyFill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49" fontId="8" fillId="0" borderId="25" xfId="0" applyNumberFormat="1" applyFont="1" applyBorder="1" applyAlignment="1">
      <alignment horizontal="right" vertical="center"/>
    </xf>
    <xf numFmtId="168" fontId="9" fillId="0" borderId="26" xfId="0" applyNumberFormat="1" applyFont="1" applyBorder="1" applyAlignment="1">
      <alignment horizontal="left" vertical="center" wrapText="1"/>
    </xf>
    <xf numFmtId="0" fontId="1" fillId="0" borderId="26" xfId="0" applyFont="1" applyBorder="1" applyAlignment="1">
      <alignment vertical="center" wrapText="1"/>
    </xf>
    <xf numFmtId="0" fontId="10" fillId="0" borderId="26" xfId="0" applyFont="1" applyBorder="1" applyAlignment="1">
      <alignment horizontal="right" vertical="center"/>
    </xf>
    <xf numFmtId="0" fontId="10" fillId="0" borderId="27" xfId="0" quotePrefix="1" applyFont="1" applyBorder="1" applyAlignment="1">
      <alignment horizontal="right" vertical="center"/>
    </xf>
    <xf numFmtId="49" fontId="13" fillId="0" borderId="11" xfId="0" applyNumberFormat="1" applyFont="1" applyBorder="1" applyAlignment="1"/>
    <xf numFmtId="49" fontId="14" fillId="0" borderId="12" xfId="0" applyNumberFormat="1" applyFont="1" applyBorder="1" applyAlignment="1"/>
    <xf numFmtId="179" fontId="1" fillId="0" borderId="2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164" fontId="20" fillId="0" borderId="9" xfId="1" applyFont="1" applyBorder="1" applyAlignment="1">
      <alignment vertical="center"/>
    </xf>
    <xf numFmtId="165" fontId="1" fillId="0" borderId="9" xfId="0" applyNumberFormat="1" applyFont="1" applyBorder="1" applyAlignment="1">
      <alignment horizontal="center" vertical="center"/>
    </xf>
    <xf numFmtId="165" fontId="10" fillId="0" borderId="9" xfId="0" applyNumberFormat="1" applyFont="1" applyBorder="1" applyAlignment="1">
      <alignment horizontal="center" vertical="center"/>
    </xf>
    <xf numFmtId="0" fontId="37" fillId="0" borderId="29" xfId="0" applyFont="1" applyBorder="1" applyAlignment="1">
      <alignment horizontal="center" vertical="center"/>
    </xf>
    <xf numFmtId="0" fontId="37" fillId="0" borderId="0" xfId="0" applyFont="1" applyAlignment="1"/>
    <xf numFmtId="0" fontId="37" fillId="0" borderId="0" xfId="0" applyFont="1" applyAlignment="1">
      <alignment horizontal="center" vertical="center"/>
    </xf>
    <xf numFmtId="184" fontId="37" fillId="0" borderId="0" xfId="0" applyNumberFormat="1" applyFont="1" applyAlignment="1">
      <alignment horizontal="center" vertical="center"/>
    </xf>
    <xf numFmtId="184" fontId="37" fillId="0" borderId="30" xfId="0" applyNumberFormat="1" applyFont="1" applyBorder="1" applyAlignment="1">
      <alignment horizontal="center" vertical="center"/>
    </xf>
    <xf numFmtId="0" fontId="37" fillId="0" borderId="0" xfId="0" applyFont="1">
      <alignment vertical="center"/>
    </xf>
    <xf numFmtId="0" fontId="37" fillId="0" borderId="0" xfId="0" applyFont="1" applyAlignment="1">
      <alignment horizontal="left"/>
    </xf>
    <xf numFmtId="0" fontId="37" fillId="0" borderId="31" xfId="0" applyFont="1" applyBorder="1" applyAlignment="1">
      <alignment horizontal="center" vertical="center"/>
    </xf>
    <xf numFmtId="0" fontId="37" fillId="0" borderId="26" xfId="0" applyFont="1" applyBorder="1" applyAlignment="1">
      <alignment horizontal="left"/>
    </xf>
    <xf numFmtId="0" fontId="37" fillId="0" borderId="26" xfId="0" applyFont="1" applyBorder="1" applyAlignment="1">
      <alignment horizontal="center" vertical="center"/>
    </xf>
    <xf numFmtId="184" fontId="37" fillId="0" borderId="26" xfId="0" applyNumberFormat="1" applyFont="1" applyBorder="1" applyAlignment="1">
      <alignment horizontal="center" vertical="center"/>
    </xf>
    <xf numFmtId="184" fontId="37" fillId="0" borderId="3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5" xfId="0" applyFont="1" applyBorder="1" applyAlignment="1">
      <alignment vertical="center" wrapText="1"/>
    </xf>
    <xf numFmtId="166" fontId="1" fillId="2" borderId="9" xfId="0" applyNumberFormat="1" applyFont="1" applyFill="1" applyBorder="1" applyAlignment="1">
      <alignment horizontal="center" vertical="center" wrapText="1"/>
    </xf>
    <xf numFmtId="170" fontId="18" fillId="2" borderId="9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 wrapText="1"/>
    </xf>
    <xf numFmtId="166" fontId="1" fillId="2" borderId="3" xfId="0" applyNumberFormat="1" applyFont="1" applyFill="1" applyBorder="1" applyAlignment="1">
      <alignment horizontal="center" vertical="center" wrapText="1"/>
    </xf>
    <xf numFmtId="166" fontId="1" fillId="2" borderId="4" xfId="0" applyNumberFormat="1" applyFont="1" applyFill="1" applyBorder="1" applyAlignment="1">
      <alignment horizontal="center" vertical="center" wrapText="1"/>
    </xf>
    <xf numFmtId="166" fontId="1" fillId="2" borderId="5" xfId="0" applyNumberFormat="1" applyFont="1" applyFill="1" applyBorder="1" applyAlignment="1">
      <alignment horizontal="center" vertical="center" wrapText="1"/>
    </xf>
    <xf numFmtId="170" fontId="10" fillId="2" borderId="1" xfId="0" applyNumberFormat="1" applyFont="1" applyFill="1" applyBorder="1" applyAlignment="1">
      <alignment horizontal="center" vertical="center" wrapText="1"/>
    </xf>
    <xf numFmtId="170" fontId="10" fillId="2" borderId="3" xfId="0" applyNumberFormat="1" applyFont="1" applyFill="1" applyBorder="1" applyAlignment="1">
      <alignment horizontal="center" vertical="center" wrapText="1"/>
    </xf>
    <xf numFmtId="170" fontId="10" fillId="2" borderId="4" xfId="0" applyNumberFormat="1" applyFont="1" applyFill="1" applyBorder="1" applyAlignment="1">
      <alignment horizontal="center" vertical="center" wrapText="1"/>
    </xf>
    <xf numFmtId="170" fontId="10" fillId="2" borderId="5" xfId="0" applyNumberFormat="1" applyFont="1" applyFill="1" applyBorder="1" applyAlignment="1">
      <alignment horizontal="center" vertical="center" wrapText="1"/>
    </xf>
    <xf numFmtId="166" fontId="1" fillId="2" borderId="14" xfId="0" applyNumberFormat="1" applyFont="1" applyFill="1" applyBorder="1" applyAlignment="1">
      <alignment horizontal="center" vertical="center" wrapText="1"/>
    </xf>
    <xf numFmtId="166" fontId="20" fillId="2" borderId="14" xfId="0" applyNumberFormat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13" xfId="0" applyFont="1" applyBorder="1" applyAlignment="1">
      <alignment vertical="top"/>
    </xf>
    <xf numFmtId="180" fontId="1" fillId="0" borderId="6" xfId="0" applyNumberFormat="1" applyFont="1" applyBorder="1" applyAlignment="1">
      <alignment horizontal="center" vertical="center" wrapText="1"/>
    </xf>
    <xf numFmtId="180" fontId="1" fillId="0" borderId="7" xfId="0" applyNumberFormat="1" applyFont="1" applyBorder="1" applyAlignment="1">
      <alignment horizontal="center" vertical="center" wrapText="1"/>
    </xf>
    <xf numFmtId="180" fontId="1" fillId="0" borderId="8" xfId="0" applyNumberFormat="1" applyFont="1" applyBorder="1" applyAlignment="1">
      <alignment horizontal="center" vertical="center" wrapText="1"/>
    </xf>
    <xf numFmtId="180" fontId="9" fillId="0" borderId="6" xfId="0" applyNumberFormat="1" applyFont="1" applyBorder="1" applyAlignment="1">
      <alignment horizontal="center" vertical="center" wrapText="1"/>
    </xf>
    <xf numFmtId="180" fontId="9" fillId="0" borderId="7" xfId="0" applyNumberFormat="1" applyFont="1" applyBorder="1" applyAlignment="1">
      <alignment horizontal="center" vertical="center" wrapText="1"/>
    </xf>
    <xf numFmtId="180" fontId="9" fillId="0" borderId="8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0" fontId="8" fillId="0" borderId="6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right" vertical="center" wrapText="1"/>
    </xf>
    <xf numFmtId="0" fontId="9" fillId="0" borderId="7" xfId="0" applyFont="1" applyBorder="1" applyAlignment="1">
      <alignment horizontal="right" vertical="center"/>
    </xf>
    <xf numFmtId="181" fontId="9" fillId="0" borderId="7" xfId="0" applyNumberFormat="1" applyFont="1" applyBorder="1" applyAlignment="1">
      <alignment horizontal="right" vertical="center" wrapText="1"/>
    </xf>
    <xf numFmtId="0" fontId="14" fillId="6" borderId="4" xfId="0" applyFont="1" applyFill="1" applyBorder="1" applyAlignment="1">
      <alignment horizontal="left" vertical="center" wrapText="1"/>
    </xf>
    <xf numFmtId="0" fontId="14" fillId="6" borderId="0" xfId="0" applyFont="1" applyFill="1" applyAlignment="1">
      <alignment horizontal="left" vertical="center"/>
    </xf>
    <xf numFmtId="0" fontId="14" fillId="6" borderId="5" xfId="0" applyFont="1" applyFill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179" fontId="1" fillId="0" borderId="6" xfId="0" applyNumberFormat="1" applyFont="1" applyBorder="1" applyAlignment="1">
      <alignment horizontal="center" vertical="center" wrapText="1"/>
    </xf>
    <xf numFmtId="179" fontId="1" fillId="0" borderId="8" xfId="0" applyNumberFormat="1" applyFont="1" applyBorder="1" applyAlignment="1">
      <alignment horizontal="center" vertical="center" wrapText="1"/>
    </xf>
    <xf numFmtId="0" fontId="33" fillId="5" borderId="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8" xfId="0" applyFont="1" applyFill="1" applyBorder="1" applyAlignment="1">
      <alignment horizontal="center" vertical="center" wrapText="1"/>
    </xf>
    <xf numFmtId="180" fontId="12" fillId="5" borderId="6" xfId="0" applyNumberFormat="1" applyFont="1" applyFill="1" applyBorder="1" applyAlignment="1">
      <alignment horizontal="center" vertical="center" wrapText="1"/>
    </xf>
    <xf numFmtId="180" fontId="12" fillId="5" borderId="7" xfId="0" applyNumberFormat="1" applyFont="1" applyFill="1" applyBorder="1" applyAlignment="1">
      <alignment horizontal="center" vertical="center" wrapText="1"/>
    </xf>
    <xf numFmtId="180" fontId="12" fillId="5" borderId="8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20" fillId="2" borderId="6" xfId="0" applyFont="1" applyFill="1" applyBorder="1" applyAlignment="1">
      <alignment horizontal="left" vertical="center" wrapText="1"/>
    </xf>
    <xf numFmtId="0" fontId="20" fillId="2" borderId="7" xfId="0" applyFont="1" applyFill="1" applyBorder="1" applyAlignment="1">
      <alignment horizontal="left" vertical="center" wrapText="1"/>
    </xf>
    <xf numFmtId="0" fontId="20" fillId="2" borderId="8" xfId="0" applyFont="1" applyFill="1" applyBorder="1" applyAlignment="1">
      <alignment horizontal="left" vertical="center" wrapText="1"/>
    </xf>
    <xf numFmtId="0" fontId="20" fillId="0" borderId="9" xfId="0" applyFont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178" fontId="9" fillId="4" borderId="6" xfId="0" applyNumberFormat="1" applyFont="1" applyFill="1" applyBorder="1" applyAlignment="1">
      <alignment horizontal="center" vertical="center" wrapText="1"/>
    </xf>
    <xf numFmtId="178" fontId="9" fillId="4" borderId="7" xfId="0" applyNumberFormat="1" applyFont="1" applyFill="1" applyBorder="1" applyAlignment="1">
      <alignment horizontal="center" vertical="center" wrapText="1"/>
    </xf>
    <xf numFmtId="178" fontId="9" fillId="4" borderId="8" xfId="0" applyNumberFormat="1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25" fillId="2" borderId="7" xfId="0" applyFont="1" applyFill="1" applyBorder="1" applyAlignment="1">
      <alignment horizontal="left" vertical="center" wrapText="1"/>
    </xf>
    <xf numFmtId="0" fontId="25" fillId="2" borderId="8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left"/>
    </xf>
    <xf numFmtId="49" fontId="8" fillId="0" borderId="10" xfId="0" applyNumberFormat="1" applyFont="1" applyBorder="1" applyAlignment="1">
      <alignment horizontal="left"/>
    </xf>
    <xf numFmtId="49" fontId="12" fillId="0" borderId="6" xfId="0" applyNumberFormat="1" applyFont="1" applyBorder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49" fontId="8" fillId="0" borderId="4" xfId="0" applyNumberFormat="1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8" fillId="0" borderId="5" xfId="0" applyNumberFormat="1" applyFont="1" applyBorder="1" applyAlignment="1">
      <alignment horizontal="left"/>
    </xf>
    <xf numFmtId="0" fontId="21" fillId="0" borderId="9" xfId="0" applyFont="1" applyBorder="1" applyAlignment="1">
      <alignment horizontal="left" vertical="center" wrapText="1"/>
    </xf>
    <xf numFmtId="0" fontId="21" fillId="0" borderId="6" xfId="0" applyFont="1" applyBorder="1" applyAlignment="1">
      <alignment horizontal="left" vertical="center" wrapText="1"/>
    </xf>
    <xf numFmtId="0" fontId="21" fillId="0" borderId="7" xfId="0" applyFont="1" applyBorder="1" applyAlignment="1">
      <alignment horizontal="left" vertical="center" wrapText="1"/>
    </xf>
    <xf numFmtId="166" fontId="18" fillId="2" borderId="9" xfId="0" applyNumberFormat="1" applyFont="1" applyFill="1" applyBorder="1" applyAlignment="1">
      <alignment horizontal="center" vertical="center" wrapText="1"/>
    </xf>
    <xf numFmtId="0" fontId="36" fillId="9" borderId="22" xfId="0" applyFont="1" applyFill="1" applyBorder="1" applyAlignment="1">
      <alignment horizontal="center" vertical="center" wrapText="1"/>
    </xf>
    <xf numFmtId="0" fontId="36" fillId="9" borderId="23" xfId="0" applyFont="1" applyFill="1" applyBorder="1" applyAlignment="1">
      <alignment horizontal="center" vertical="center" wrapText="1"/>
    </xf>
    <xf numFmtId="0" fontId="36" fillId="9" borderId="24" xfId="0" applyFont="1" applyFill="1" applyBorder="1" applyAlignment="1">
      <alignment horizontal="center" vertical="center" wrapText="1"/>
    </xf>
    <xf numFmtId="168" fontId="9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49" fontId="12" fillId="0" borderId="22" xfId="0" applyNumberFormat="1" applyFont="1" applyBorder="1" applyAlignment="1">
      <alignment horizontal="center" vertical="center"/>
    </xf>
    <xf numFmtId="49" fontId="12" fillId="0" borderId="23" xfId="0" applyNumberFormat="1" applyFont="1" applyBorder="1" applyAlignment="1">
      <alignment horizontal="center" vertical="center"/>
    </xf>
    <xf numFmtId="49" fontId="12" fillId="0" borderId="24" xfId="0" applyNumberFormat="1" applyFont="1" applyBorder="1" applyAlignment="1">
      <alignment horizontal="center" vertical="center"/>
    </xf>
    <xf numFmtId="49" fontId="14" fillId="0" borderId="12" xfId="0" applyNumberFormat="1" applyFont="1" applyBorder="1" applyAlignment="1">
      <alignment horizontal="right"/>
    </xf>
    <xf numFmtId="49" fontId="14" fillId="0" borderId="13" xfId="0" applyNumberFormat="1" applyFont="1" applyBorder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220980</xdr:colOff>
      <xdr:row>89</xdr:row>
      <xdr:rowOff>655320</xdr:rowOff>
    </xdr:from>
    <xdr:to>
      <xdr:col>11</xdr:col>
      <xdr:colOff>754380</xdr:colOff>
      <xdr:row>91</xdr:row>
      <xdr:rowOff>205740</xdr:rowOff>
    </xdr:to>
    <xdr:pic>
      <xdr:nvPicPr>
        <xdr:cNvPr id="18" name="图片 17" descr="C:/Users/Administrator/AppData/Local/Temp/picturecompress_20210826105330/output_30.pngoutput_30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924300" y="37284660"/>
          <a:ext cx="3794760" cy="2255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5714</xdr:colOff>
      <xdr:row>89</xdr:row>
      <xdr:rowOff>632460</xdr:rowOff>
    </xdr:from>
    <xdr:to>
      <xdr:col>6</xdr:col>
      <xdr:colOff>175260</xdr:colOff>
      <xdr:row>91</xdr:row>
      <xdr:rowOff>182880</xdr:rowOff>
    </xdr:to>
    <xdr:pic>
      <xdr:nvPicPr>
        <xdr:cNvPr id="30" name="图片 29" descr="C:/Users/Administrator/AppData/Local/Temp/picturecompress_20210826105330/output_35.jpgoutput_3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5714" y="37261800"/>
          <a:ext cx="3872866" cy="2255520"/>
        </a:xfrm>
        <a:prstGeom prst="rect">
          <a:avLst/>
        </a:prstGeom>
      </xdr:spPr>
    </xdr:pic>
    <xdr:clientData/>
  </xdr:twoCellAnchor>
  <xdr:twoCellAnchor>
    <xdr:from>
      <xdr:col>10</xdr:col>
      <xdr:colOff>308610</xdr:colOff>
      <xdr:row>34</xdr:row>
      <xdr:rowOff>78105</xdr:rowOff>
    </xdr:from>
    <xdr:to>
      <xdr:col>10</xdr:col>
      <xdr:colOff>819150</xdr:colOff>
      <xdr:row>34</xdr:row>
      <xdr:rowOff>851535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25640" y="12647930"/>
          <a:ext cx="510540" cy="773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84</xdr:row>
      <xdr:rowOff>15240</xdr:rowOff>
    </xdr:from>
    <xdr:to>
      <xdr:col>6</xdr:col>
      <xdr:colOff>185420</xdr:colOff>
      <xdr:row>86</xdr:row>
      <xdr:rowOff>685800</xdr:rowOff>
    </xdr:to>
    <xdr:pic>
      <xdr:nvPicPr>
        <xdr:cNvPr id="10" name="图片 9" descr="C:/Users/Administrator/AppData/Local/Temp/picturecompress_20210826105330/output_31.pngoutput_3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2674560"/>
          <a:ext cx="3888740" cy="2461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213360</xdr:colOff>
      <xdr:row>88</xdr:row>
      <xdr:rowOff>38100</xdr:rowOff>
    </xdr:from>
    <xdr:to>
      <xdr:col>11</xdr:col>
      <xdr:colOff>899160</xdr:colOff>
      <xdr:row>89</xdr:row>
      <xdr:rowOff>601980</xdr:rowOff>
    </xdr:to>
    <xdr:pic>
      <xdr:nvPicPr>
        <xdr:cNvPr id="33" name="图片 32" descr="C:/Users/Administrator/AppData/Local/Temp/picturecompress_20210826105330/output_34.pngoutput_3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916680" y="35379660"/>
          <a:ext cx="3947160" cy="2164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287020</xdr:colOff>
      <xdr:row>33</xdr:row>
      <xdr:rowOff>19050</xdr:rowOff>
    </xdr:from>
    <xdr:to>
      <xdr:col>11</xdr:col>
      <xdr:colOff>472440</xdr:colOff>
      <xdr:row>34</xdr:row>
      <xdr:rowOff>75565</xdr:rowOff>
    </xdr:to>
    <xdr:pic>
      <xdr:nvPicPr>
        <xdr:cNvPr id="35" name="图片 34" descr="1650441037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004050" y="11674475"/>
          <a:ext cx="1033780" cy="879475"/>
        </a:xfrm>
        <a:prstGeom prst="rect">
          <a:avLst/>
        </a:prstGeom>
      </xdr:spPr>
    </xdr:pic>
    <xdr:clientData/>
  </xdr:twoCellAnchor>
  <xdr:twoCellAnchor editAs="oneCell">
    <xdr:from>
      <xdr:col>10</xdr:col>
      <xdr:colOff>180975</xdr:colOff>
      <xdr:row>36</xdr:row>
      <xdr:rowOff>19050</xdr:rowOff>
    </xdr:from>
    <xdr:to>
      <xdr:col>11</xdr:col>
      <xdr:colOff>536575</xdr:colOff>
      <xdr:row>36</xdr:row>
      <xdr:rowOff>766445</xdr:rowOff>
    </xdr:to>
    <xdr:pic>
      <xdr:nvPicPr>
        <xdr:cNvPr id="38" name="图片 37" descr="8w_看图王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98005" y="14328775"/>
          <a:ext cx="1203960" cy="747395"/>
        </a:xfrm>
        <a:prstGeom prst="rect">
          <a:avLst/>
        </a:prstGeom>
      </xdr:spPr>
    </xdr:pic>
    <xdr:clientData/>
  </xdr:twoCellAnchor>
  <xdr:twoCellAnchor editAs="oneCell">
    <xdr:from>
      <xdr:col>10</xdr:col>
      <xdr:colOff>434340</xdr:colOff>
      <xdr:row>39</xdr:row>
      <xdr:rowOff>50800</xdr:rowOff>
    </xdr:from>
    <xdr:to>
      <xdr:col>11</xdr:col>
      <xdr:colOff>301625</xdr:colOff>
      <xdr:row>39</xdr:row>
      <xdr:rowOff>717550</xdr:rowOff>
    </xdr:to>
    <xdr:pic>
      <xdr:nvPicPr>
        <xdr:cNvPr id="39" name="图片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51370" y="16684625"/>
          <a:ext cx="715645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379095</xdr:colOff>
      <xdr:row>35</xdr:row>
      <xdr:rowOff>29845</xdr:rowOff>
    </xdr:from>
    <xdr:to>
      <xdr:col>11</xdr:col>
      <xdr:colOff>328295</xdr:colOff>
      <xdr:row>36</xdr:row>
      <xdr:rowOff>102235</xdr:rowOff>
    </xdr:to>
    <xdr:pic>
      <xdr:nvPicPr>
        <xdr:cNvPr id="41" name="图片 40" descr="sealant1_看图王_magic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096125" y="13488670"/>
          <a:ext cx="797560" cy="803910"/>
        </a:xfrm>
        <a:prstGeom prst="rect">
          <a:avLst/>
        </a:prstGeom>
      </xdr:spPr>
    </xdr:pic>
    <xdr:clientData/>
  </xdr:twoCellAnchor>
  <xdr:twoCellAnchor editAs="oneCell">
    <xdr:from>
      <xdr:col>9</xdr:col>
      <xdr:colOff>24130</xdr:colOff>
      <xdr:row>41</xdr:row>
      <xdr:rowOff>18415</xdr:rowOff>
    </xdr:from>
    <xdr:to>
      <xdr:col>11</xdr:col>
      <xdr:colOff>929005</xdr:colOff>
      <xdr:row>43</xdr:row>
      <xdr:rowOff>713105</xdr:rowOff>
    </xdr:to>
    <xdr:pic>
      <xdr:nvPicPr>
        <xdr:cNvPr id="49" name="图片 48" descr="1650447292(1)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74410" y="17846040"/>
          <a:ext cx="2488565" cy="2790190"/>
        </a:xfrm>
        <a:prstGeom prst="rect">
          <a:avLst/>
        </a:prstGeom>
      </xdr:spPr>
    </xdr:pic>
    <xdr:clientData/>
  </xdr:twoCellAnchor>
  <xdr:twoCellAnchor editAs="oneCell">
    <xdr:from>
      <xdr:col>9</xdr:col>
      <xdr:colOff>106045</xdr:colOff>
      <xdr:row>43</xdr:row>
      <xdr:rowOff>713740</xdr:rowOff>
    </xdr:from>
    <xdr:to>
      <xdr:col>11</xdr:col>
      <xdr:colOff>874395</xdr:colOff>
      <xdr:row>44</xdr:row>
      <xdr:rowOff>884555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156325" y="20636865"/>
          <a:ext cx="2283460" cy="1212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228600</xdr:colOff>
      <xdr:row>43</xdr:row>
      <xdr:rowOff>170815</xdr:rowOff>
    </xdr:from>
    <xdr:to>
      <xdr:col>10</xdr:col>
      <xdr:colOff>55245</xdr:colOff>
      <xdr:row>43</xdr:row>
      <xdr:rowOff>704850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278880" y="20093940"/>
          <a:ext cx="493395" cy="53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209550</xdr:colOff>
      <xdr:row>43</xdr:row>
      <xdr:rowOff>259080</xdr:rowOff>
    </xdr:from>
    <xdr:to>
      <xdr:col>10</xdr:col>
      <xdr:colOff>676275</xdr:colOff>
      <xdr:row>43</xdr:row>
      <xdr:rowOff>758825</xdr:rowOff>
    </xdr:to>
    <xdr:pic>
      <xdr:nvPicPr>
        <xdr:cNvPr id="54" name="图片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926580" y="20182205"/>
          <a:ext cx="466725" cy="499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88</xdr:row>
      <xdr:rowOff>38100</xdr:rowOff>
    </xdr:from>
    <xdr:to>
      <xdr:col>6</xdr:col>
      <xdr:colOff>160655</xdr:colOff>
      <xdr:row>89</xdr:row>
      <xdr:rowOff>617220</xdr:rowOff>
    </xdr:to>
    <xdr:pic>
      <xdr:nvPicPr>
        <xdr:cNvPr id="19" name="图片 18" descr="unit cooler (2)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rcRect t="5399" r="15739" b="7414"/>
        <a:stretch>
          <a:fillRect/>
        </a:stretch>
      </xdr:blipFill>
      <xdr:spPr>
        <a:xfrm>
          <a:off x="0" y="34328100"/>
          <a:ext cx="3863975" cy="2179320"/>
        </a:xfrm>
        <a:prstGeom prst="rect">
          <a:avLst/>
        </a:prstGeom>
      </xdr:spPr>
    </xdr:pic>
    <xdr:clientData/>
  </xdr:twoCellAnchor>
  <xdr:twoCellAnchor editAs="oneCell">
    <xdr:from>
      <xdr:col>6</xdr:col>
      <xdr:colOff>220980</xdr:colOff>
      <xdr:row>84</xdr:row>
      <xdr:rowOff>18039</xdr:rowOff>
    </xdr:from>
    <xdr:to>
      <xdr:col>11</xdr:col>
      <xdr:colOff>868680</xdr:colOff>
      <xdr:row>86</xdr:row>
      <xdr:rowOff>670560</xdr:rowOff>
    </xdr:to>
    <xdr:pic>
      <xdr:nvPicPr>
        <xdr:cNvPr id="22" name="图片 21" descr="165287348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rcRect l="18912" r="26967"/>
        <a:stretch>
          <a:fillRect/>
        </a:stretch>
      </xdr:blipFill>
      <xdr:spPr>
        <a:xfrm>
          <a:off x="3924300" y="32281119"/>
          <a:ext cx="3909060" cy="2443221"/>
        </a:xfrm>
        <a:prstGeom prst="rect">
          <a:avLst/>
        </a:prstGeom>
      </xdr:spPr>
    </xdr:pic>
    <xdr:clientData/>
  </xdr:twoCellAnchor>
  <xdr:twoCellAnchor editAs="oneCell">
    <xdr:from>
      <xdr:col>10</xdr:col>
      <xdr:colOff>438150</xdr:colOff>
      <xdr:row>37</xdr:row>
      <xdr:rowOff>50800</xdr:rowOff>
    </xdr:from>
    <xdr:to>
      <xdr:col>11</xdr:col>
      <xdr:colOff>364490</xdr:colOff>
      <xdr:row>37</xdr:row>
      <xdr:rowOff>699770</xdr:rowOff>
    </xdr:to>
    <xdr:pic>
      <xdr:nvPicPr>
        <xdr:cNvPr id="24" name="图片 23" descr="208720F7870E1FAA22B62D74A8BA02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rcRect t="37836" r="36101" b="9826"/>
        <a:stretch>
          <a:fillRect/>
        </a:stretch>
      </xdr:blipFill>
      <xdr:spPr>
        <a:xfrm>
          <a:off x="7155180" y="15160625"/>
          <a:ext cx="774700" cy="648970"/>
        </a:xfrm>
        <a:prstGeom prst="rect">
          <a:avLst/>
        </a:prstGeom>
      </xdr:spPr>
    </xdr:pic>
    <xdr:clientData/>
  </xdr:twoCellAnchor>
  <xdr:twoCellAnchor editAs="oneCell">
    <xdr:from>
      <xdr:col>10</xdr:col>
      <xdr:colOff>321945</xdr:colOff>
      <xdr:row>38</xdr:row>
      <xdr:rowOff>76200</xdr:rowOff>
    </xdr:from>
    <xdr:to>
      <xdr:col>11</xdr:col>
      <xdr:colOff>107315</xdr:colOff>
      <xdr:row>38</xdr:row>
      <xdr:rowOff>717550</xdr:rowOff>
    </xdr:to>
    <xdr:pic>
      <xdr:nvPicPr>
        <xdr:cNvPr id="16" name="图片 15" descr="PVC门帘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038975" y="15948025"/>
          <a:ext cx="633730" cy="64135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19</xdr:row>
      <xdr:rowOff>177800</xdr:rowOff>
    </xdr:from>
    <xdr:to>
      <xdr:col>11</xdr:col>
      <xdr:colOff>822959</xdr:colOff>
      <xdr:row>30</xdr:row>
      <xdr:rowOff>121920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3340" y="4345940"/>
          <a:ext cx="7734299" cy="6878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15240</xdr:colOff>
      <xdr:row>0</xdr:row>
      <xdr:rowOff>45720</xdr:rowOff>
    </xdr:from>
    <xdr:to>
      <xdr:col>1</xdr:col>
      <xdr:colOff>209310</xdr:colOff>
      <xdr:row>3</xdr:row>
      <xdr:rowOff>220980</xdr:rowOff>
    </xdr:to>
    <xdr:pic>
      <xdr:nvPicPr>
        <xdr:cNvPr id="4" name="Picture 3" descr="EU-flag">
          <a:extLst>
            <a:ext uri="{FF2B5EF4-FFF2-40B4-BE49-F238E27FC236}">
              <a16:creationId xmlns:a16="http://schemas.microsoft.com/office/drawing/2014/main" id="{1ACE1727-08A6-496C-A550-C4F61DC63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45720"/>
          <a:ext cx="826530" cy="655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251460</xdr:colOff>
      <xdr:row>0</xdr:row>
      <xdr:rowOff>30481</xdr:rowOff>
    </xdr:from>
    <xdr:to>
      <xdr:col>11</xdr:col>
      <xdr:colOff>845820</xdr:colOff>
      <xdr:row>3</xdr:row>
      <xdr:rowOff>160959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DD2DD541-5B59-4B17-B8DC-1185FEBDF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216140" y="30481"/>
          <a:ext cx="594360" cy="610538"/>
        </a:xfrm>
        <a:prstGeom prst="rect">
          <a:avLst/>
        </a:prstGeom>
      </xdr:spPr>
    </xdr:pic>
    <xdr:clientData/>
  </xdr:twoCellAnchor>
  <xdr:twoCellAnchor editAs="oneCell">
    <xdr:from>
      <xdr:col>5</xdr:col>
      <xdr:colOff>342900</xdr:colOff>
      <xdr:row>0</xdr:row>
      <xdr:rowOff>45720</xdr:rowOff>
    </xdr:from>
    <xdr:to>
      <xdr:col>6</xdr:col>
      <xdr:colOff>541020</xdr:colOff>
      <xdr:row>3</xdr:row>
      <xdr:rowOff>187501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CACEA92-2ACD-44E4-B1DF-4FB433DF0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383280" y="45720"/>
          <a:ext cx="861060" cy="62184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17"/>
  <sheetViews>
    <sheetView showGridLines="0" tabSelected="1" view="pageBreakPreview" topLeftCell="A43" zoomScaleNormal="100" workbookViewId="0">
      <selection activeCell="O73" sqref="O73"/>
    </sheetView>
  </sheetViews>
  <sheetFormatPr defaultColWidth="9" defaultRowHeight="13.2"/>
  <cols>
    <col min="1" max="1" width="9.21875" style="1" customWidth="1"/>
    <col min="2" max="2" width="9.21875" style="1"/>
    <col min="3" max="3" width="9.21875" style="1" customWidth="1"/>
    <col min="4" max="4" width="11.77734375" style="1" customWidth="1"/>
    <col min="5" max="5" width="4.88671875" style="1" customWidth="1"/>
    <col min="6" max="6" width="9.6640625" style="1" customWidth="1"/>
    <col min="7" max="7" width="12.5546875" style="1" customWidth="1"/>
    <col min="8" max="8" width="2.109375" style="1" customWidth="1"/>
    <col min="9" max="9" width="13" style="1" customWidth="1"/>
    <col min="10" max="10" width="8.77734375" style="1" customWidth="1"/>
    <col min="11" max="11" width="11.109375" style="1" customWidth="1"/>
    <col min="12" max="12" width="13.5546875" style="1" customWidth="1"/>
    <col min="13" max="13" width="2.44140625" style="4" customWidth="1"/>
    <col min="14" max="14" width="6.21875" style="4" customWidth="1"/>
    <col min="15" max="15" width="6.88671875" style="4" customWidth="1"/>
    <col min="16" max="16" width="7.77734375" style="4" customWidth="1"/>
    <col min="17" max="17" width="7.44140625" style="4" customWidth="1"/>
    <col min="18" max="18" width="7.88671875" style="5" customWidth="1"/>
    <col min="19" max="19" width="8" style="4" customWidth="1"/>
    <col min="20" max="20" width="8.33203125" style="4" customWidth="1"/>
    <col min="21" max="25" width="7.77734375" style="4" customWidth="1"/>
    <col min="26" max="26" width="6.109375" style="4" customWidth="1"/>
    <col min="27" max="27" width="6.21875" style="1" customWidth="1"/>
    <col min="28" max="32" width="5.109375" style="1" customWidth="1"/>
    <col min="33" max="16384" width="9" style="1"/>
  </cols>
  <sheetData>
    <row r="1" spans="1:26" ht="6.75" customHeight="1">
      <c r="A1" s="136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8"/>
      <c r="M1" s="6"/>
      <c r="N1" s="6"/>
    </row>
    <row r="2" spans="1:26">
      <c r="A2" s="139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1"/>
      <c r="M2" s="6"/>
      <c r="N2" s="6"/>
    </row>
    <row r="3" spans="1:26" ht="18" customHeight="1">
      <c r="A3" s="139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1"/>
      <c r="M3" s="6"/>
      <c r="N3" s="6"/>
      <c r="O3" s="7"/>
      <c r="Q3" s="5"/>
      <c r="S3" s="5"/>
      <c r="T3" s="5"/>
    </row>
    <row r="4" spans="1:26" ht="19.8" customHeight="1" thickBot="1">
      <c r="A4" s="139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1"/>
      <c r="M4" s="6"/>
      <c r="N4" s="6"/>
      <c r="Q4" s="5"/>
      <c r="S4" s="5"/>
      <c r="T4" s="5"/>
    </row>
    <row r="5" spans="1:26" ht="47.4" customHeight="1" thickBot="1">
      <c r="A5" s="260" t="s">
        <v>72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2"/>
      <c r="M5" s="8"/>
      <c r="N5" s="8"/>
      <c r="Q5" s="5"/>
      <c r="R5" s="9"/>
      <c r="S5" s="9"/>
      <c r="T5" s="9"/>
    </row>
    <row r="6" spans="1:26" ht="16.95" customHeight="1">
      <c r="A6" s="10"/>
      <c r="B6" s="11"/>
      <c r="C6" s="11"/>
      <c r="D6" s="11"/>
      <c r="E6" s="11"/>
      <c r="F6" s="11"/>
      <c r="G6" s="11"/>
      <c r="H6" s="12"/>
      <c r="I6" s="13"/>
      <c r="J6" s="13"/>
      <c r="K6" s="13"/>
      <c r="L6" s="14"/>
      <c r="M6" s="15"/>
      <c r="N6" s="15"/>
      <c r="T6" s="16"/>
      <c r="U6" s="16"/>
      <c r="V6" s="16"/>
    </row>
    <row r="7" spans="1:26" ht="12" customHeight="1" thickBot="1">
      <c r="A7" s="17"/>
      <c r="B7" s="263"/>
      <c r="C7" s="263"/>
      <c r="D7" s="18"/>
      <c r="E7" s="18"/>
      <c r="F7" s="18"/>
      <c r="G7" s="18"/>
      <c r="H7" s="18"/>
      <c r="I7" s="264"/>
      <c r="J7" s="264"/>
      <c r="K7" s="264"/>
      <c r="L7" s="265"/>
      <c r="M7" s="15"/>
      <c r="N7" s="15"/>
      <c r="T7" s="19"/>
      <c r="U7" s="19"/>
      <c r="V7" s="19"/>
    </row>
    <row r="8" spans="1:26" ht="16.8" hidden="1" customHeight="1" thickBot="1">
      <c r="A8" s="111"/>
      <c r="B8" s="112"/>
      <c r="C8" s="112"/>
      <c r="D8" s="113"/>
      <c r="E8" s="113"/>
      <c r="F8" s="113"/>
      <c r="G8" s="113"/>
      <c r="H8" s="113"/>
      <c r="I8" s="114"/>
      <c r="J8" s="114"/>
      <c r="K8" s="114"/>
      <c r="L8" s="115"/>
      <c r="M8" s="15"/>
      <c r="N8" s="15"/>
      <c r="T8" s="19"/>
      <c r="U8" s="19"/>
      <c r="V8" s="19"/>
    </row>
    <row r="9" spans="1:26" ht="18" customHeight="1" thickBot="1">
      <c r="A9" s="266" t="s">
        <v>0</v>
      </c>
      <c r="B9" s="267"/>
      <c r="C9" s="267"/>
      <c r="D9" s="267"/>
      <c r="E9" s="267"/>
      <c r="F9" s="267"/>
      <c r="G9" s="267"/>
      <c r="H9" s="267"/>
      <c r="I9" s="267"/>
      <c r="J9" s="267"/>
      <c r="K9" s="267"/>
      <c r="L9" s="268"/>
      <c r="M9" s="20"/>
      <c r="N9" s="20"/>
      <c r="O9"/>
      <c r="P9"/>
      <c r="Q9"/>
      <c r="R9"/>
      <c r="S9"/>
      <c r="T9"/>
      <c r="U9"/>
      <c r="V9"/>
      <c r="W9"/>
      <c r="X9"/>
    </row>
    <row r="10" spans="1:26" ht="21" customHeight="1">
      <c r="A10" s="116" t="s">
        <v>1</v>
      </c>
      <c r="B10" s="117"/>
      <c r="C10" s="117"/>
      <c r="D10" s="117"/>
      <c r="E10" s="117"/>
      <c r="F10" s="117"/>
      <c r="G10" s="117"/>
      <c r="H10" s="117"/>
      <c r="I10" s="117"/>
      <c r="J10" s="117"/>
      <c r="K10" s="269"/>
      <c r="L10" s="270"/>
      <c r="M10" s="21"/>
      <c r="N10" s="21"/>
      <c r="O10"/>
      <c r="P10"/>
      <c r="Q10"/>
      <c r="R10"/>
      <c r="S10"/>
      <c r="T10"/>
      <c r="U10"/>
      <c r="V10"/>
      <c r="W10"/>
      <c r="X10"/>
    </row>
    <row r="11" spans="1:26" ht="18" customHeight="1">
      <c r="A11" s="22" t="s">
        <v>2</v>
      </c>
      <c r="B11" s="169" t="s">
        <v>3</v>
      </c>
      <c r="C11" s="169"/>
      <c r="D11" s="169" t="s">
        <v>4</v>
      </c>
      <c r="E11" s="169"/>
      <c r="F11" s="169" t="s">
        <v>5</v>
      </c>
      <c r="G11" s="169"/>
      <c r="H11" s="169" t="s">
        <v>6</v>
      </c>
      <c r="I11" s="169"/>
      <c r="J11" s="169" t="s">
        <v>7</v>
      </c>
      <c r="K11" s="169"/>
      <c r="L11" s="22" t="s">
        <v>8</v>
      </c>
      <c r="M11" s="23"/>
      <c r="N11" s="23"/>
      <c r="O11"/>
      <c r="P11"/>
      <c r="Q11"/>
      <c r="R11"/>
      <c r="S11"/>
      <c r="T11"/>
      <c r="U11"/>
      <c r="V11"/>
      <c r="W11"/>
      <c r="X11"/>
    </row>
    <row r="12" spans="1:26" s="2" customFormat="1" ht="16.05" customHeight="1">
      <c r="A12" s="24" t="s">
        <v>9</v>
      </c>
      <c r="B12" s="259">
        <v>4</v>
      </c>
      <c r="C12" s="259"/>
      <c r="D12" s="259">
        <v>2.5</v>
      </c>
      <c r="E12" s="259"/>
      <c r="F12" s="259">
        <v>2.5</v>
      </c>
      <c r="G12" s="259"/>
      <c r="H12" s="142">
        <f>B13*D13*F13</f>
        <v>19.204575999999996</v>
      </c>
      <c r="I12" s="142"/>
      <c r="J12" s="143">
        <v>-15</v>
      </c>
      <c r="K12" s="143"/>
      <c r="L12" s="174">
        <v>1</v>
      </c>
      <c r="M12" s="25"/>
      <c r="N12" s="25"/>
      <c r="O12"/>
      <c r="P12"/>
      <c r="Q12"/>
      <c r="R12"/>
      <c r="S12"/>
      <c r="T12"/>
      <c r="U12"/>
      <c r="V12"/>
      <c r="W12"/>
      <c r="X12"/>
      <c r="Y12" s="26"/>
      <c r="Z12" s="26"/>
    </row>
    <row r="13" spans="1:26" s="2" customFormat="1" ht="16.05" customHeight="1">
      <c r="A13" s="24" t="s">
        <v>10</v>
      </c>
      <c r="B13" s="142">
        <f>B$12-B$16/1000*2</f>
        <v>3.76</v>
      </c>
      <c r="C13" s="142"/>
      <c r="D13" s="142">
        <f>D$12-B$16/1000*2</f>
        <v>2.2599999999999998</v>
      </c>
      <c r="E13" s="142"/>
      <c r="F13" s="142">
        <f>F$12-(B15+B17)/1000</f>
        <v>2.2599999999999998</v>
      </c>
      <c r="G13" s="142"/>
      <c r="H13" s="142"/>
      <c r="I13" s="142"/>
      <c r="J13" s="143"/>
      <c r="K13" s="143"/>
      <c r="L13" s="174"/>
      <c r="M13" s="25"/>
      <c r="N13" s="25"/>
      <c r="O13"/>
      <c r="P13"/>
      <c r="Q13"/>
      <c r="R13"/>
      <c r="S13"/>
      <c r="T13"/>
      <c r="U13"/>
      <c r="V13"/>
      <c r="W13"/>
      <c r="X13"/>
      <c r="Y13" s="26"/>
      <c r="Z13" s="26"/>
    </row>
    <row r="14" spans="1:26" ht="19.95" customHeight="1">
      <c r="A14" s="253"/>
      <c r="B14" s="254"/>
      <c r="C14" s="254"/>
      <c r="D14" s="254"/>
      <c r="E14" s="254"/>
      <c r="F14" s="254"/>
      <c r="G14" s="254"/>
      <c r="H14" s="254"/>
      <c r="I14" s="254"/>
      <c r="J14" s="254"/>
      <c r="K14" s="254"/>
      <c r="L14" s="255"/>
      <c r="M14" s="27"/>
      <c r="N14" s="27"/>
      <c r="O14"/>
      <c r="P14"/>
      <c r="Q14"/>
      <c r="R14"/>
      <c r="S14"/>
      <c r="T14"/>
      <c r="U14"/>
      <c r="V14"/>
      <c r="W14"/>
      <c r="X14"/>
    </row>
    <row r="15" spans="1:26" ht="16.95" customHeight="1">
      <c r="A15" s="28" t="s">
        <v>11</v>
      </c>
      <c r="B15" s="29">
        <v>120</v>
      </c>
      <c r="C15" s="256" t="s">
        <v>12</v>
      </c>
      <c r="D15" s="256"/>
      <c r="E15" s="256"/>
      <c r="F15" s="256"/>
      <c r="G15" s="256"/>
      <c r="H15" s="256"/>
      <c r="I15" s="256"/>
      <c r="J15" s="256"/>
      <c r="K15" s="256"/>
      <c r="L15" s="256"/>
      <c r="M15" s="30"/>
      <c r="N15" s="30"/>
      <c r="O15"/>
      <c r="P15"/>
      <c r="Q15"/>
      <c r="R15"/>
      <c r="S15"/>
      <c r="T15"/>
      <c r="U15"/>
      <c r="V15"/>
      <c r="W15"/>
      <c r="X15"/>
    </row>
    <row r="16" spans="1:26" ht="16.95" customHeight="1">
      <c r="A16" s="28" t="s">
        <v>13</v>
      </c>
      <c r="B16" s="29">
        <v>120</v>
      </c>
      <c r="C16" s="256" t="s">
        <v>12</v>
      </c>
      <c r="D16" s="256"/>
      <c r="E16" s="256"/>
      <c r="F16" s="256"/>
      <c r="G16" s="256"/>
      <c r="H16" s="256"/>
      <c r="I16" s="256"/>
      <c r="J16" s="256"/>
      <c r="K16" s="256"/>
      <c r="L16" s="256"/>
      <c r="M16" s="30"/>
      <c r="N16" s="30"/>
      <c r="T16" s="19"/>
      <c r="U16" s="19"/>
      <c r="V16" s="19"/>
    </row>
    <row r="17" spans="1:22" ht="16.95" customHeight="1">
      <c r="A17" s="28" t="s">
        <v>14</v>
      </c>
      <c r="B17" s="29">
        <v>120</v>
      </c>
      <c r="C17" s="256" t="s">
        <v>12</v>
      </c>
      <c r="D17" s="256"/>
      <c r="E17" s="256"/>
      <c r="F17" s="256"/>
      <c r="G17" s="256"/>
      <c r="H17" s="256"/>
      <c r="I17" s="256"/>
      <c r="J17" s="256"/>
      <c r="K17" s="256"/>
      <c r="L17" s="256"/>
      <c r="M17" s="30"/>
      <c r="N17" s="30"/>
      <c r="T17" s="19" t="s">
        <v>15</v>
      </c>
      <c r="U17" s="19"/>
      <c r="V17" s="19"/>
    </row>
    <row r="18" spans="1:22" ht="16.95" customHeight="1">
      <c r="A18" s="28" t="s">
        <v>16</v>
      </c>
      <c r="B18" s="29">
        <v>120</v>
      </c>
      <c r="C18" s="257" t="s">
        <v>17</v>
      </c>
      <c r="D18" s="258"/>
      <c r="E18" s="258"/>
      <c r="F18" s="258"/>
      <c r="G18" s="31">
        <v>0.8</v>
      </c>
      <c r="H18" s="31" t="s">
        <v>18</v>
      </c>
      <c r="I18" s="32">
        <v>1.8</v>
      </c>
      <c r="J18" s="33"/>
      <c r="K18" s="33"/>
      <c r="L18" s="34"/>
      <c r="M18" s="30"/>
      <c r="N18" s="30"/>
      <c r="T18" s="19"/>
      <c r="U18" s="19"/>
      <c r="V18" s="19"/>
    </row>
    <row r="19" spans="1:22" ht="18" customHeight="1">
      <c r="A19" s="247" t="s">
        <v>19</v>
      </c>
      <c r="B19" s="247"/>
      <c r="C19" s="248"/>
      <c r="D19" s="248"/>
      <c r="E19" s="248"/>
      <c r="F19" s="248"/>
      <c r="G19" s="248"/>
      <c r="H19" s="248"/>
      <c r="I19" s="248"/>
      <c r="J19" s="248"/>
      <c r="K19" s="248"/>
      <c r="L19" s="248"/>
      <c r="M19" s="27"/>
      <c r="N19" s="27"/>
      <c r="T19" s="19"/>
      <c r="U19" s="19"/>
      <c r="V19" s="19"/>
    </row>
    <row r="20" spans="1:22" ht="43.95" customHeight="1">
      <c r="A20" s="35"/>
      <c r="B20" s="36"/>
      <c r="C20" s="36"/>
      <c r="D20" s="18"/>
      <c r="E20" s="18"/>
      <c r="F20" s="18"/>
      <c r="G20" s="18"/>
      <c r="H20" s="18"/>
      <c r="I20" s="37"/>
      <c r="J20" s="37"/>
      <c r="K20" s="37"/>
      <c r="L20" s="38"/>
      <c r="M20" s="39"/>
      <c r="N20" s="39"/>
      <c r="T20" s="19"/>
      <c r="U20" s="19"/>
      <c r="V20" s="19"/>
    </row>
    <row r="21" spans="1:22" ht="43.95" customHeight="1">
      <c r="A21" s="35"/>
      <c r="B21" s="36"/>
      <c r="C21" s="36"/>
      <c r="D21" s="18"/>
      <c r="E21" s="18"/>
      <c r="F21" s="18"/>
      <c r="G21" s="18"/>
      <c r="H21" s="18"/>
      <c r="I21" s="37"/>
      <c r="J21" s="37"/>
      <c r="K21" s="37"/>
      <c r="L21" s="38"/>
      <c r="M21" s="39"/>
      <c r="N21" s="39"/>
      <c r="T21" s="19"/>
      <c r="U21" s="19"/>
      <c r="V21" s="19"/>
    </row>
    <row r="22" spans="1:22" ht="43.95" customHeight="1">
      <c r="A22" s="35"/>
      <c r="B22" s="36"/>
      <c r="C22" s="36"/>
      <c r="D22" s="18"/>
      <c r="E22" s="18"/>
      <c r="F22" s="18"/>
      <c r="G22" s="18"/>
      <c r="H22" s="18"/>
      <c r="I22" s="37"/>
      <c r="J22" s="37"/>
      <c r="K22" s="37"/>
      <c r="L22" s="38"/>
      <c r="M22" s="39"/>
      <c r="N22" s="39"/>
      <c r="T22" s="19"/>
      <c r="U22" s="19"/>
      <c r="V22" s="19"/>
    </row>
    <row r="23" spans="1:22" ht="43.95" customHeight="1">
      <c r="A23" s="35"/>
      <c r="B23" s="36"/>
      <c r="C23" s="36"/>
      <c r="D23" s="18"/>
      <c r="E23" s="18"/>
      <c r="F23" s="18"/>
      <c r="G23" s="18"/>
      <c r="H23" s="18"/>
      <c r="I23" s="37"/>
      <c r="J23" s="37"/>
      <c r="K23" s="37"/>
      <c r="L23" s="38"/>
      <c r="M23" s="39"/>
      <c r="N23" s="39"/>
      <c r="T23" s="19"/>
      <c r="U23" s="19"/>
      <c r="V23" s="19"/>
    </row>
    <row r="24" spans="1:22" ht="43.95" customHeight="1">
      <c r="A24" s="35"/>
      <c r="B24" s="36"/>
      <c r="C24" s="36"/>
      <c r="D24" s="18"/>
      <c r="E24" s="18"/>
      <c r="F24" s="18"/>
      <c r="G24" s="18"/>
      <c r="H24" s="18"/>
      <c r="I24" s="37"/>
      <c r="J24" s="37"/>
      <c r="K24" s="37"/>
      <c r="L24" s="38"/>
      <c r="M24" s="39"/>
      <c r="N24" s="39"/>
      <c r="T24" s="19"/>
      <c r="U24" s="19"/>
      <c r="V24" s="19"/>
    </row>
    <row r="25" spans="1:22" ht="43.95" customHeight="1">
      <c r="A25" s="35"/>
      <c r="B25" s="36"/>
      <c r="C25" s="36"/>
      <c r="D25" s="18"/>
      <c r="E25" s="18"/>
      <c r="F25" s="18"/>
      <c r="G25" s="18"/>
      <c r="H25" s="18"/>
      <c r="I25" s="37"/>
      <c r="J25" s="37"/>
      <c r="K25" s="37"/>
      <c r="L25" s="38"/>
      <c r="M25" s="39"/>
      <c r="N25" s="39"/>
      <c r="T25" s="19"/>
      <c r="U25" s="19"/>
      <c r="V25" s="19"/>
    </row>
    <row r="26" spans="1:22" ht="43.95" customHeight="1">
      <c r="A26" s="35"/>
      <c r="B26" s="36"/>
      <c r="C26" s="36"/>
      <c r="D26" s="18"/>
      <c r="E26" s="18"/>
      <c r="F26" s="18"/>
      <c r="G26" s="18"/>
      <c r="H26" s="18"/>
      <c r="I26" s="37"/>
      <c r="J26" s="37"/>
      <c r="K26" s="37"/>
      <c r="L26" s="38"/>
      <c r="M26" s="39"/>
      <c r="N26" s="39"/>
      <c r="T26" s="19"/>
      <c r="U26" s="19"/>
      <c r="V26" s="19"/>
    </row>
    <row r="27" spans="1:22" ht="43.95" customHeight="1">
      <c r="A27" s="35"/>
      <c r="B27" s="36"/>
      <c r="C27" s="36"/>
      <c r="D27" s="18"/>
      <c r="E27" s="18"/>
      <c r="F27" s="18"/>
      <c r="G27" s="18"/>
      <c r="H27" s="18"/>
      <c r="I27" s="37"/>
      <c r="J27" s="37"/>
      <c r="K27" s="37"/>
      <c r="L27" s="38"/>
      <c r="M27" s="39"/>
      <c r="N27" s="39"/>
      <c r="T27" s="19"/>
      <c r="U27" s="19"/>
      <c r="V27" s="19"/>
    </row>
    <row r="28" spans="1:22" ht="43.95" customHeight="1">
      <c r="A28" s="35"/>
      <c r="B28" s="36"/>
      <c r="C28" s="36"/>
      <c r="D28" s="18"/>
      <c r="E28" s="18"/>
      <c r="F28" s="18"/>
      <c r="G28" s="18"/>
      <c r="H28" s="18"/>
      <c r="I28" s="37"/>
      <c r="J28" s="37"/>
      <c r="K28" s="37"/>
      <c r="L28" s="38"/>
      <c r="M28" s="39"/>
      <c r="N28" s="39"/>
      <c r="T28" s="19"/>
      <c r="U28" s="19"/>
      <c r="V28" s="19"/>
    </row>
    <row r="29" spans="1:22" ht="120" customHeight="1">
      <c r="A29" s="35"/>
      <c r="B29" s="36"/>
      <c r="C29" s="36"/>
      <c r="D29" s="18"/>
      <c r="E29" s="18"/>
      <c r="F29" s="18"/>
      <c r="G29" s="18"/>
      <c r="H29" s="18"/>
      <c r="I29" s="37"/>
      <c r="J29" s="37"/>
      <c r="K29" s="37"/>
      <c r="L29" s="38"/>
      <c r="M29" s="39"/>
      <c r="N29" s="39"/>
      <c r="T29" s="19"/>
      <c r="U29" s="19"/>
      <c r="V29" s="19"/>
    </row>
    <row r="30" spans="1:22" ht="31.95" customHeight="1">
      <c r="A30" s="35"/>
      <c r="B30" s="36"/>
      <c r="C30" s="36"/>
      <c r="D30" s="18"/>
      <c r="E30" s="18"/>
      <c r="F30" s="18"/>
      <c r="G30" s="18"/>
      <c r="H30" s="18"/>
      <c r="I30" s="37"/>
      <c r="J30" s="37"/>
      <c r="K30" s="37"/>
      <c r="L30" s="38"/>
      <c r="M30" s="39"/>
      <c r="N30" s="39"/>
      <c r="T30" s="19"/>
      <c r="U30" s="19"/>
      <c r="V30" s="19"/>
    </row>
    <row r="31" spans="1:22" ht="18" customHeight="1">
      <c r="A31" s="40"/>
      <c r="B31" s="41"/>
      <c r="C31" s="41"/>
      <c r="D31" s="42"/>
      <c r="E31" s="42"/>
      <c r="F31" s="42"/>
      <c r="G31" s="42"/>
      <c r="H31" s="42"/>
      <c r="I31" s="43"/>
      <c r="J31" s="43"/>
      <c r="K31" s="43"/>
      <c r="L31" s="44"/>
      <c r="M31" s="39"/>
      <c r="N31" s="39"/>
      <c r="T31" s="19"/>
      <c r="U31" s="19"/>
      <c r="V31" s="19"/>
    </row>
    <row r="32" spans="1:22" ht="19.95" customHeight="1">
      <c r="A32" s="249" t="s">
        <v>20</v>
      </c>
      <c r="B32" s="250"/>
      <c r="C32" s="250"/>
      <c r="D32" s="250"/>
      <c r="E32" s="250"/>
      <c r="F32" s="250"/>
      <c r="G32" s="250"/>
      <c r="H32" s="250"/>
      <c r="I32" s="250"/>
      <c r="J32" s="250"/>
      <c r="K32" s="250"/>
      <c r="L32" s="251"/>
      <c r="M32" s="20"/>
      <c r="N32" s="20"/>
      <c r="R32" s="4"/>
    </row>
    <row r="33" spans="1:35" ht="16.05" customHeight="1">
      <c r="A33" s="45" t="s">
        <v>21</v>
      </c>
      <c r="B33" s="252" t="s">
        <v>22</v>
      </c>
      <c r="C33" s="237"/>
      <c r="D33" s="237"/>
      <c r="E33" s="237"/>
      <c r="F33" s="237"/>
      <c r="G33" s="237"/>
      <c r="H33" s="237"/>
      <c r="I33" s="237"/>
      <c r="J33" s="237"/>
      <c r="K33" s="237"/>
      <c r="L33" s="238"/>
      <c r="M33" s="46"/>
      <c r="N33" s="46"/>
      <c r="R33" s="4"/>
    </row>
    <row r="34" spans="1:35" ht="64.8" customHeight="1">
      <c r="A34" s="47">
        <v>1</v>
      </c>
      <c r="B34" s="163" t="s">
        <v>23</v>
      </c>
      <c r="C34" s="222"/>
      <c r="D34" s="222"/>
      <c r="E34" s="222"/>
      <c r="F34" s="222"/>
      <c r="G34" s="222"/>
      <c r="H34" s="222"/>
      <c r="I34" s="223"/>
      <c r="J34" s="48"/>
      <c r="K34" s="48"/>
      <c r="L34" s="49"/>
      <c r="M34" s="6"/>
      <c r="N34" s="6"/>
      <c r="P34" s="50"/>
      <c r="Q34" s="51"/>
      <c r="R34" s="52"/>
    </row>
    <row r="35" spans="1:35" ht="65.400000000000006" customHeight="1">
      <c r="A35" s="47">
        <v>2</v>
      </c>
      <c r="B35" s="163" t="s">
        <v>24</v>
      </c>
      <c r="C35" s="222"/>
      <c r="D35" s="222"/>
      <c r="E35" s="222"/>
      <c r="F35" s="222"/>
      <c r="G35" s="222"/>
      <c r="H35" s="222"/>
      <c r="I35" s="223"/>
      <c r="J35" s="48"/>
      <c r="K35" s="48"/>
      <c r="L35" s="49"/>
      <c r="M35" s="6"/>
      <c r="N35" s="6"/>
      <c r="P35" s="50"/>
      <c r="Q35" s="51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</row>
    <row r="36" spans="1:35" ht="57.6" customHeight="1">
      <c r="A36" s="47">
        <v>3</v>
      </c>
      <c r="B36" s="241" t="s">
        <v>25</v>
      </c>
      <c r="C36" s="222"/>
      <c r="D36" s="222"/>
      <c r="E36" s="222"/>
      <c r="F36" s="222"/>
      <c r="G36" s="222"/>
      <c r="H36" s="222"/>
      <c r="I36" s="223"/>
      <c r="J36" s="48"/>
      <c r="K36" s="48"/>
      <c r="L36" s="49"/>
      <c r="M36" s="6"/>
      <c r="N36" s="6"/>
      <c r="P36" s="50"/>
      <c r="Q36" s="51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</row>
    <row r="37" spans="1:35" ht="63" customHeight="1">
      <c r="A37" s="47">
        <v>4</v>
      </c>
      <c r="B37" s="163" t="s">
        <v>26</v>
      </c>
      <c r="C37" s="222"/>
      <c r="D37" s="222"/>
      <c r="E37" s="222"/>
      <c r="F37" s="222"/>
      <c r="G37" s="222"/>
      <c r="H37" s="222"/>
      <c r="I37" s="223"/>
      <c r="J37" s="48"/>
      <c r="K37" s="48"/>
      <c r="L37" s="49"/>
      <c r="M37" s="6"/>
      <c r="N37" s="6"/>
      <c r="P37" s="50"/>
      <c r="Q37" s="51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</row>
    <row r="38" spans="1:35" ht="60" customHeight="1">
      <c r="A38" s="47">
        <v>5</v>
      </c>
      <c r="B38" s="242" t="s">
        <v>27</v>
      </c>
      <c r="C38" s="243"/>
      <c r="D38" s="243"/>
      <c r="E38" s="243"/>
      <c r="F38" s="243"/>
      <c r="G38" s="243"/>
      <c r="H38" s="243"/>
      <c r="I38" s="244"/>
      <c r="J38" s="245"/>
      <c r="K38" s="245"/>
      <c r="L38" s="246"/>
      <c r="M38" s="6"/>
      <c r="N38" s="6"/>
      <c r="P38" s="50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</row>
    <row r="39" spans="1:35" ht="60" customHeight="1">
      <c r="A39" s="47">
        <v>6</v>
      </c>
      <c r="B39" s="242" t="s">
        <v>28</v>
      </c>
      <c r="C39" s="243"/>
      <c r="D39" s="243"/>
      <c r="E39" s="243"/>
      <c r="F39" s="243"/>
      <c r="G39" s="243"/>
      <c r="H39" s="243"/>
      <c r="I39" s="244"/>
      <c r="J39" s="48"/>
      <c r="K39" s="48"/>
      <c r="L39" s="49"/>
      <c r="M39" s="6"/>
      <c r="N39" s="6"/>
      <c r="P39" s="50"/>
      <c r="Q39"/>
      <c r="R39"/>
      <c r="S39"/>
      <c r="T39"/>
      <c r="U39"/>
      <c r="V39"/>
      <c r="W39"/>
      <c r="X39"/>
      <c r="Y39"/>
      <c r="Z39"/>
      <c r="AA39"/>
      <c r="AB39"/>
      <c r="AC39"/>
      <c r="AD39"/>
    </row>
    <row r="40" spans="1:35" ht="60" customHeight="1">
      <c r="A40" s="47">
        <v>7</v>
      </c>
      <c r="B40" s="163" t="s">
        <v>29</v>
      </c>
      <c r="C40" s="222"/>
      <c r="D40" s="222"/>
      <c r="E40" s="222"/>
      <c r="F40" s="222"/>
      <c r="G40" s="222"/>
      <c r="H40" s="222"/>
      <c r="I40" s="223"/>
      <c r="J40" s="48"/>
      <c r="K40" s="48"/>
      <c r="L40" s="49"/>
      <c r="M40" s="6"/>
      <c r="N40" s="6"/>
      <c r="P40" s="50"/>
      <c r="Q40"/>
      <c r="R40"/>
      <c r="S40"/>
      <c r="T40"/>
      <c r="U40"/>
      <c r="V40"/>
      <c r="W40"/>
      <c r="X40"/>
      <c r="Y40"/>
      <c r="Z40"/>
      <c r="AA40"/>
      <c r="AB40"/>
      <c r="AC40"/>
      <c r="AD40"/>
    </row>
    <row r="41" spans="1:35" ht="34.049999999999997" customHeight="1">
      <c r="A41" s="45" t="s">
        <v>30</v>
      </c>
      <c r="B41" s="163" t="s">
        <v>31</v>
      </c>
      <c r="C41" s="239"/>
      <c r="D41" s="239"/>
      <c r="E41" s="239"/>
      <c r="F41" s="239"/>
      <c r="G41" s="239"/>
      <c r="H41" s="239"/>
      <c r="I41" s="239"/>
      <c r="J41" s="239"/>
      <c r="K41" s="239"/>
      <c r="L41" s="240"/>
      <c r="M41" s="53"/>
      <c r="N41" s="53"/>
      <c r="P41" s="50"/>
      <c r="Q41"/>
      <c r="R41"/>
      <c r="S41"/>
      <c r="T41"/>
      <c r="U41"/>
      <c r="V41"/>
      <c r="W41"/>
      <c r="X41"/>
      <c r="Y41"/>
      <c r="Z41"/>
      <c r="AA41"/>
      <c r="AB41"/>
      <c r="AC41"/>
      <c r="AD41"/>
    </row>
    <row r="42" spans="1:35" ht="103.95" customHeight="1">
      <c r="A42" s="47">
        <v>1</v>
      </c>
      <c r="B42" s="163" t="s">
        <v>32</v>
      </c>
      <c r="C42" s="222"/>
      <c r="D42" s="222"/>
      <c r="E42" s="222"/>
      <c r="F42" s="222"/>
      <c r="G42" s="222"/>
      <c r="H42" s="222"/>
      <c r="I42" s="223"/>
      <c r="J42" s="144"/>
      <c r="K42" s="145"/>
      <c r="L42" s="146"/>
      <c r="M42" s="5"/>
      <c r="N42" s="5"/>
      <c r="P42" s="50"/>
      <c r="Q42"/>
      <c r="R42"/>
      <c r="S42"/>
      <c r="T42"/>
      <c r="U42"/>
      <c r="V42"/>
      <c r="W42"/>
      <c r="X42"/>
      <c r="Y42"/>
      <c r="Z42"/>
      <c r="AA42"/>
      <c r="AB42"/>
      <c r="AC42"/>
      <c r="AD42"/>
    </row>
    <row r="43" spans="1:35" ht="61.05" customHeight="1">
      <c r="A43" s="47">
        <v>2</v>
      </c>
      <c r="B43" s="163" t="s">
        <v>33</v>
      </c>
      <c r="C43" s="222"/>
      <c r="D43" s="222"/>
      <c r="E43" s="222"/>
      <c r="F43" s="222"/>
      <c r="G43" s="222"/>
      <c r="H43" s="222"/>
      <c r="I43" s="223"/>
      <c r="J43" s="147"/>
      <c r="K43" s="148"/>
      <c r="L43" s="149"/>
      <c r="M43" s="5"/>
      <c r="N43" s="5"/>
      <c r="P43" s="50"/>
      <c r="Q43" s="54"/>
      <c r="R43" s="55"/>
    </row>
    <row r="44" spans="1:35" ht="82.05" customHeight="1">
      <c r="A44" s="47">
        <v>3</v>
      </c>
      <c r="B44" s="163" t="s">
        <v>34</v>
      </c>
      <c r="C44" s="222"/>
      <c r="D44" s="222"/>
      <c r="E44" s="222"/>
      <c r="F44" s="222"/>
      <c r="G44" s="222"/>
      <c r="H44" s="222"/>
      <c r="I44" s="223"/>
      <c r="J44" s="147"/>
      <c r="K44" s="148"/>
      <c r="L44" s="149"/>
      <c r="M44" s="5"/>
      <c r="N44" s="5"/>
      <c r="P44" s="50"/>
    </row>
    <row r="45" spans="1:35" ht="76.95" customHeight="1">
      <c r="A45" s="47">
        <v>4</v>
      </c>
      <c r="B45" s="163" t="s">
        <v>35</v>
      </c>
      <c r="C45" s="164"/>
      <c r="D45" s="164"/>
      <c r="E45" s="164"/>
      <c r="F45" s="164"/>
      <c r="G45" s="164"/>
      <c r="H45" s="164"/>
      <c r="I45" s="165"/>
      <c r="J45" s="150"/>
      <c r="K45" s="151"/>
      <c r="L45" s="152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</row>
    <row r="46" spans="1:35" ht="19.95" customHeight="1">
      <c r="A46" s="166" t="s">
        <v>36</v>
      </c>
      <c r="B46" s="167"/>
      <c r="C46" s="167"/>
      <c r="D46" s="167"/>
      <c r="E46" s="167"/>
      <c r="F46" s="167"/>
      <c r="G46" s="167"/>
      <c r="H46" s="167"/>
      <c r="I46" s="167"/>
      <c r="J46" s="167"/>
      <c r="K46" s="167"/>
      <c r="L46" s="168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</row>
    <row r="47" spans="1:35" ht="16.95" customHeight="1">
      <c r="A47" s="22" t="s">
        <v>37</v>
      </c>
      <c r="B47" s="169" t="s">
        <v>3</v>
      </c>
      <c r="C47" s="169"/>
      <c r="D47" s="169" t="s">
        <v>4</v>
      </c>
      <c r="E47" s="169"/>
      <c r="F47" s="169" t="s">
        <v>5</v>
      </c>
      <c r="G47" s="169"/>
      <c r="H47" s="169" t="s">
        <v>6</v>
      </c>
      <c r="I47" s="169"/>
      <c r="J47" s="169" t="s">
        <v>38</v>
      </c>
      <c r="K47" s="169"/>
      <c r="L47" s="22" t="s">
        <v>8</v>
      </c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</row>
    <row r="48" spans="1:35" s="2" customFormat="1" ht="16.95" customHeight="1">
      <c r="A48" s="56" t="s">
        <v>9</v>
      </c>
      <c r="B48" s="161">
        <f>B12</f>
        <v>4</v>
      </c>
      <c r="C48" s="161"/>
      <c r="D48" s="162">
        <f>D12</f>
        <v>2.5</v>
      </c>
      <c r="E48" s="161"/>
      <c r="F48" s="162">
        <f>F12</f>
        <v>2.5</v>
      </c>
      <c r="G48" s="161"/>
      <c r="H48" s="153">
        <f>B49*D49*F49</f>
        <v>19.204575999999996</v>
      </c>
      <c r="I48" s="154"/>
      <c r="J48" s="157">
        <f>J12</f>
        <v>-15</v>
      </c>
      <c r="K48" s="158"/>
      <c r="L48" s="175">
        <f>L12</f>
        <v>1</v>
      </c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</row>
    <row r="49" spans="1:35" s="2" customFormat="1" ht="16.95" customHeight="1">
      <c r="A49" s="56" t="s">
        <v>10</v>
      </c>
      <c r="B49" s="161">
        <f>B13</f>
        <v>3.76</v>
      </c>
      <c r="C49" s="161"/>
      <c r="D49" s="161">
        <f>D13</f>
        <v>2.2599999999999998</v>
      </c>
      <c r="E49" s="161"/>
      <c r="F49" s="161">
        <f>F13</f>
        <v>2.2599999999999998</v>
      </c>
      <c r="G49" s="161"/>
      <c r="H49" s="155"/>
      <c r="I49" s="156"/>
      <c r="J49" s="159"/>
      <c r="K49" s="160"/>
      <c r="L49" s="176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</row>
    <row r="50" spans="1:35" ht="18" customHeight="1">
      <c r="A50" s="57" t="s">
        <v>39</v>
      </c>
      <c r="B50" s="58"/>
      <c r="C50" s="59"/>
      <c r="D50" s="59"/>
      <c r="E50" s="59"/>
      <c r="F50" s="59"/>
      <c r="G50" s="59"/>
      <c r="H50" s="59"/>
      <c r="I50" s="59"/>
      <c r="J50" s="59"/>
      <c r="K50" s="60"/>
      <c r="L50" s="61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</row>
    <row r="51" spans="1:35" ht="30" customHeight="1">
      <c r="A51" s="62" t="s">
        <v>40</v>
      </c>
      <c r="B51" s="232" t="s">
        <v>41</v>
      </c>
      <c r="C51" s="233"/>
      <c r="D51" s="233"/>
      <c r="E51" s="233"/>
      <c r="F51" s="233"/>
      <c r="G51" s="233"/>
      <c r="H51" s="234"/>
      <c r="I51" s="63" t="s">
        <v>42</v>
      </c>
      <c r="J51" s="62" t="s">
        <v>43</v>
      </c>
      <c r="K51" s="63" t="s">
        <v>44</v>
      </c>
      <c r="L51" s="62" t="s">
        <v>45</v>
      </c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</row>
    <row r="52" spans="1:35" ht="21" customHeight="1">
      <c r="A52" s="45" t="s">
        <v>21</v>
      </c>
      <c r="B52" s="235" t="s">
        <v>22</v>
      </c>
      <c r="C52" s="236"/>
      <c r="D52" s="236"/>
      <c r="E52" s="236"/>
      <c r="F52" s="236"/>
      <c r="G52" s="236"/>
      <c r="H52" s="236"/>
      <c r="I52" s="237"/>
      <c r="J52" s="237"/>
      <c r="K52" s="237"/>
      <c r="L52" s="238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</row>
    <row r="53" spans="1:35" ht="33" customHeight="1">
      <c r="A53" s="171">
        <v>1</v>
      </c>
      <c r="B53" s="221" t="s">
        <v>46</v>
      </c>
      <c r="C53" s="222"/>
      <c r="D53" s="222"/>
      <c r="E53" s="65" t="s">
        <v>47</v>
      </c>
      <c r="F53" s="66">
        <f t="shared" ref="F53:F56" si="0">B15</f>
        <v>120</v>
      </c>
      <c r="G53" s="67"/>
      <c r="H53" s="68"/>
      <c r="I53" s="69" t="s">
        <v>48</v>
      </c>
      <c r="J53" s="70">
        <v>10</v>
      </c>
      <c r="K53" s="71"/>
      <c r="L53" s="71">
        <f>J53*K53</f>
        <v>0</v>
      </c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</row>
    <row r="54" spans="1:35" customFormat="1" ht="33" customHeight="1">
      <c r="A54" s="172"/>
      <c r="B54" s="221" t="s">
        <v>49</v>
      </c>
      <c r="C54" s="222"/>
      <c r="D54" s="222"/>
      <c r="E54" s="72" t="s">
        <v>47</v>
      </c>
      <c r="F54" s="73">
        <f t="shared" si="0"/>
        <v>120</v>
      </c>
      <c r="G54" s="74"/>
      <c r="H54" s="75"/>
      <c r="I54" s="69" t="s">
        <v>48</v>
      </c>
      <c r="J54" s="70">
        <v>32.5</v>
      </c>
      <c r="K54" s="71"/>
      <c r="L54" s="71">
        <f t="shared" ref="L54:L61" si="1">J54*K54</f>
        <v>0</v>
      </c>
    </row>
    <row r="55" spans="1:35" s="2" customFormat="1" ht="33" customHeight="1">
      <c r="A55" s="173"/>
      <c r="B55" s="221" t="s">
        <v>50</v>
      </c>
      <c r="C55" s="222"/>
      <c r="D55" s="222"/>
      <c r="E55" s="72" t="s">
        <v>47</v>
      </c>
      <c r="F55" s="73">
        <f t="shared" si="0"/>
        <v>120</v>
      </c>
      <c r="G55" s="76"/>
      <c r="H55" s="77"/>
      <c r="I55" s="69" t="s">
        <v>48</v>
      </c>
      <c r="J55" s="78">
        <f>J53</f>
        <v>10</v>
      </c>
      <c r="K55" s="71">
        <f>K54</f>
        <v>0</v>
      </c>
      <c r="L55" s="79">
        <f t="shared" si="1"/>
        <v>0</v>
      </c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</row>
    <row r="56" spans="1:35" ht="37.799999999999997" customHeight="1">
      <c r="A56" s="47">
        <v>2</v>
      </c>
      <c r="B56" s="221" t="s">
        <v>51</v>
      </c>
      <c r="C56" s="222"/>
      <c r="D56" s="222"/>
      <c r="E56" s="72" t="s">
        <v>47</v>
      </c>
      <c r="F56" s="73">
        <f t="shared" si="0"/>
        <v>120</v>
      </c>
      <c r="G56" s="230"/>
      <c r="H56" s="231"/>
      <c r="I56" s="80" t="s">
        <v>52</v>
      </c>
      <c r="J56" s="47">
        <v>1</v>
      </c>
      <c r="K56" s="71"/>
      <c r="L56" s="71">
        <f t="shared" si="1"/>
        <v>0</v>
      </c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</row>
    <row r="57" spans="1:35" ht="28.2" customHeight="1">
      <c r="A57" s="47">
        <v>3</v>
      </c>
      <c r="B57" s="221" t="s">
        <v>53</v>
      </c>
      <c r="C57" s="222"/>
      <c r="D57" s="222"/>
      <c r="E57" s="72" t="s">
        <v>54</v>
      </c>
      <c r="F57" s="81">
        <v>9</v>
      </c>
      <c r="G57" s="230"/>
      <c r="H57" s="231"/>
      <c r="I57" s="80" t="s">
        <v>52</v>
      </c>
      <c r="J57" s="82">
        <v>2</v>
      </c>
      <c r="K57" s="71"/>
      <c r="L57" s="71">
        <f t="shared" si="1"/>
        <v>0</v>
      </c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</row>
    <row r="58" spans="1:35" s="2" customFormat="1" ht="28.2" customHeight="1">
      <c r="A58" s="47">
        <v>4</v>
      </c>
      <c r="B58" s="214" t="s">
        <v>55</v>
      </c>
      <c r="C58" s="215"/>
      <c r="D58" s="215"/>
      <c r="E58" s="215"/>
      <c r="F58" s="215"/>
      <c r="G58" s="215"/>
      <c r="H58" s="216"/>
      <c r="I58" s="83" t="s">
        <v>52</v>
      </c>
      <c r="J58" s="24">
        <v>1</v>
      </c>
      <c r="K58" s="71"/>
      <c r="L58" s="79">
        <f t="shared" si="1"/>
        <v>0</v>
      </c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</row>
    <row r="59" spans="1:35" s="2" customFormat="1" ht="40.950000000000003" customHeight="1">
      <c r="A59" s="47">
        <v>5</v>
      </c>
      <c r="B59" s="211" t="s">
        <v>56</v>
      </c>
      <c r="C59" s="212"/>
      <c r="D59" s="212"/>
      <c r="E59" s="212"/>
      <c r="F59" s="212"/>
      <c r="G59" s="212"/>
      <c r="H59" s="213"/>
      <c r="I59" s="69" t="s">
        <v>52</v>
      </c>
      <c r="J59" s="24">
        <v>3</v>
      </c>
      <c r="K59" s="71"/>
      <c r="L59" s="79">
        <f t="shared" si="1"/>
        <v>0</v>
      </c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</row>
    <row r="60" spans="1:35" ht="27.6" customHeight="1">
      <c r="A60" s="47">
        <v>6</v>
      </c>
      <c r="B60" s="214" t="s">
        <v>57</v>
      </c>
      <c r="C60" s="215"/>
      <c r="D60" s="215"/>
      <c r="E60" s="215"/>
      <c r="F60" s="215"/>
      <c r="G60" s="215"/>
      <c r="H60" s="216"/>
      <c r="I60" s="83" t="s">
        <v>58</v>
      </c>
      <c r="J60" s="82">
        <v>1</v>
      </c>
      <c r="K60" s="71"/>
      <c r="L60" s="84">
        <f t="shared" si="1"/>
        <v>0</v>
      </c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</row>
    <row r="61" spans="1:35" customFormat="1" ht="29.4" customHeight="1">
      <c r="A61" s="47">
        <v>7</v>
      </c>
      <c r="B61" s="214" t="s">
        <v>59</v>
      </c>
      <c r="C61" s="215"/>
      <c r="D61" s="215"/>
      <c r="E61" s="215"/>
      <c r="F61" s="215"/>
      <c r="G61" s="215"/>
      <c r="H61" s="216"/>
      <c r="I61" s="83" t="s">
        <v>52</v>
      </c>
      <c r="J61" s="82">
        <v>2</v>
      </c>
      <c r="K61" s="71"/>
      <c r="L61" s="84">
        <f t="shared" si="1"/>
        <v>0</v>
      </c>
    </row>
    <row r="62" spans="1:35" customFormat="1" ht="49.2" customHeight="1">
      <c r="A62" s="110">
        <v>8</v>
      </c>
      <c r="B62" s="221" t="s">
        <v>69</v>
      </c>
      <c r="C62" s="222"/>
      <c r="D62" s="222"/>
      <c r="E62" s="222"/>
      <c r="F62" s="222"/>
      <c r="G62" s="222"/>
      <c r="H62" s="223"/>
      <c r="I62" s="120" t="s">
        <v>52</v>
      </c>
      <c r="J62" s="120">
        <v>1</v>
      </c>
      <c r="K62" s="121"/>
      <c r="L62" s="84">
        <f>J62*K62</f>
        <v>0</v>
      </c>
    </row>
    <row r="63" spans="1:35" ht="17.399999999999999" customHeight="1">
      <c r="A63" s="119" t="s">
        <v>30</v>
      </c>
      <c r="B63" s="224" t="s">
        <v>60</v>
      </c>
      <c r="C63" s="225"/>
      <c r="D63" s="225"/>
      <c r="E63" s="225"/>
      <c r="F63" s="225"/>
      <c r="G63" s="225"/>
      <c r="H63" s="225"/>
      <c r="I63" s="225"/>
      <c r="J63" s="225"/>
      <c r="K63" s="225"/>
      <c r="L63" s="226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</row>
    <row r="64" spans="1:35" ht="93" customHeight="1">
      <c r="A64" s="64">
        <v>1</v>
      </c>
      <c r="B64" s="217" t="s">
        <v>61</v>
      </c>
      <c r="C64" s="217"/>
      <c r="D64" s="217"/>
      <c r="E64" s="217"/>
      <c r="F64" s="217"/>
      <c r="G64" s="217"/>
      <c r="H64" s="217"/>
      <c r="I64" s="80" t="s">
        <v>52</v>
      </c>
      <c r="J64" s="47">
        <v>1</v>
      </c>
      <c r="K64" s="122"/>
      <c r="L64" s="123">
        <f>J64*K64</f>
        <v>0</v>
      </c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</row>
    <row r="65" spans="1:35" ht="18.600000000000001" customHeight="1">
      <c r="A65" s="86"/>
      <c r="B65" s="218" t="s">
        <v>45</v>
      </c>
      <c r="C65" s="219"/>
      <c r="D65" s="219"/>
      <c r="E65" s="219"/>
      <c r="F65" s="219"/>
      <c r="G65" s="219"/>
      <c r="H65" s="220"/>
      <c r="I65" s="227">
        <f>SUM(L53:L64)</f>
        <v>0</v>
      </c>
      <c r="J65" s="228"/>
      <c r="K65" s="228"/>
      <c r="L65" s="229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</row>
    <row r="66" spans="1:35" s="3" customFormat="1" ht="27" customHeight="1">
      <c r="A66" s="45" t="s">
        <v>62</v>
      </c>
      <c r="B66" s="202" t="s">
        <v>66</v>
      </c>
      <c r="C66" s="202"/>
      <c r="D66" s="202"/>
      <c r="E66" s="202"/>
      <c r="F66" s="202"/>
      <c r="G66" s="203">
        <v>14</v>
      </c>
      <c r="H66" s="204"/>
      <c r="I66" s="183"/>
      <c r="J66" s="184"/>
      <c r="K66" s="184"/>
      <c r="L66" s="185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</row>
    <row r="67" spans="1:35" s="3" customFormat="1" ht="27" customHeight="1">
      <c r="A67" s="85"/>
      <c r="B67" s="48"/>
      <c r="C67" s="48"/>
      <c r="D67" s="48" t="s">
        <v>71</v>
      </c>
      <c r="E67" s="48"/>
      <c r="F67" s="48"/>
      <c r="G67" s="189">
        <v>2</v>
      </c>
      <c r="H67" s="190"/>
      <c r="I67" s="183">
        <f>SUM(I65:I66)</f>
        <v>0</v>
      </c>
      <c r="J67" s="184"/>
      <c r="K67" s="184"/>
      <c r="L67" s="185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</row>
    <row r="68" spans="1:35" ht="20.399999999999999" customHeight="1">
      <c r="A68" s="85"/>
      <c r="B68" s="48"/>
      <c r="C68" s="48"/>
      <c r="D68" s="48"/>
      <c r="E68" s="48"/>
      <c r="F68" s="48"/>
      <c r="G68" s="118"/>
      <c r="H68" s="87"/>
      <c r="I68" s="186">
        <f>G67*I67</f>
        <v>0</v>
      </c>
      <c r="J68" s="187"/>
      <c r="K68" s="187"/>
      <c r="L68" s="18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</row>
    <row r="69" spans="1:35" ht="24.6" customHeight="1">
      <c r="A69" s="205" t="s">
        <v>70</v>
      </c>
      <c r="B69" s="206"/>
      <c r="C69" s="206"/>
      <c r="D69" s="206"/>
      <c r="E69" s="206"/>
      <c r="F69" s="206"/>
      <c r="G69" s="206"/>
      <c r="H69" s="207"/>
      <c r="I69" s="208">
        <f>SUM(I68)</f>
        <v>0</v>
      </c>
      <c r="J69" s="209"/>
      <c r="K69" s="209"/>
      <c r="L69" s="210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</row>
    <row r="70" spans="1:35" ht="29.4" customHeight="1">
      <c r="A70" s="195" t="s">
        <v>68</v>
      </c>
      <c r="B70" s="196"/>
      <c r="C70" s="88">
        <v>14</v>
      </c>
      <c r="D70" s="197"/>
      <c r="E70" s="197"/>
      <c r="F70" s="197"/>
      <c r="G70" s="89"/>
      <c r="H70" s="90"/>
      <c r="I70" s="198" t="s">
        <v>63</v>
      </c>
      <c r="J70" s="198"/>
      <c r="K70" s="91" t="s">
        <v>64</v>
      </c>
      <c r="L70" s="92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</row>
    <row r="71" spans="1:35" s="129" customFormat="1" ht="36.6" customHeight="1">
      <c r="A71" s="124"/>
      <c r="B71" s="125" t="s">
        <v>73</v>
      </c>
      <c r="C71" s="126"/>
      <c r="D71" s="127"/>
      <c r="E71" s="127"/>
      <c r="F71" s="128"/>
    </row>
    <row r="72" spans="1:35" s="129" customFormat="1" ht="32.4" customHeight="1">
      <c r="A72" s="124"/>
      <c r="B72" s="130" t="s">
        <v>74</v>
      </c>
      <c r="C72" s="126"/>
      <c r="D72" s="127"/>
      <c r="E72" s="127"/>
      <c r="F72" s="128"/>
    </row>
    <row r="73" spans="1:35" s="129" customFormat="1" ht="32.4" customHeight="1">
      <c r="A73" s="124"/>
      <c r="B73" s="130" t="s">
        <v>75</v>
      </c>
      <c r="C73" s="126"/>
      <c r="D73" s="127"/>
      <c r="E73" s="127"/>
      <c r="F73" s="128"/>
    </row>
    <row r="74" spans="1:35" s="129" customFormat="1" ht="32.4" customHeight="1">
      <c r="A74" s="124"/>
      <c r="B74" s="130" t="s">
        <v>76</v>
      </c>
      <c r="C74" s="126"/>
      <c r="D74" s="127"/>
      <c r="E74" s="127"/>
      <c r="F74" s="128"/>
    </row>
    <row r="75" spans="1:35" s="129" customFormat="1" ht="32.4" customHeight="1">
      <c r="A75" s="124"/>
      <c r="B75" s="130" t="s">
        <v>77</v>
      </c>
      <c r="C75" s="126"/>
      <c r="D75" s="127"/>
      <c r="E75" s="127"/>
      <c r="F75" s="128"/>
    </row>
    <row r="76" spans="1:35" s="129" customFormat="1" ht="32.4" customHeight="1">
      <c r="A76" s="124"/>
      <c r="B76" s="130" t="s">
        <v>78</v>
      </c>
      <c r="C76" s="126"/>
      <c r="D76" s="127"/>
      <c r="E76" s="127"/>
      <c r="F76" s="128"/>
    </row>
    <row r="77" spans="1:35" s="129" customFormat="1" ht="32.4" customHeight="1" thickBot="1">
      <c r="A77" s="131"/>
      <c r="B77" s="132" t="s">
        <v>79</v>
      </c>
      <c r="C77" s="133"/>
      <c r="D77" s="134"/>
      <c r="E77" s="134"/>
      <c r="F77" s="135"/>
    </row>
    <row r="78" spans="1:35" ht="28.2" customHeight="1">
      <c r="A78" s="93"/>
      <c r="B78" s="94"/>
      <c r="C78" s="94"/>
      <c r="D78" s="94"/>
      <c r="E78" s="94"/>
      <c r="F78" s="94"/>
      <c r="G78" s="94"/>
      <c r="H78" s="94"/>
      <c r="I78" s="94"/>
      <c r="J78" s="94"/>
      <c r="K78" s="94"/>
      <c r="L78" s="95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</row>
    <row r="79" spans="1:35" ht="10.8" customHeight="1">
      <c r="A79" s="199"/>
      <c r="B79" s="200"/>
      <c r="C79" s="200"/>
      <c r="D79" s="200"/>
      <c r="E79" s="200"/>
      <c r="F79" s="200"/>
      <c r="G79" s="200"/>
      <c r="H79" s="200"/>
      <c r="I79" s="200"/>
      <c r="J79" s="200"/>
      <c r="K79" s="200"/>
      <c r="L79" s="201"/>
      <c r="M79" s="6"/>
      <c r="N79" s="6"/>
    </row>
    <row r="80" spans="1:35" ht="12" customHeight="1">
      <c r="A80" s="191"/>
      <c r="B80" s="192"/>
      <c r="C80" s="192"/>
      <c r="D80" s="192"/>
      <c r="E80" s="192"/>
      <c r="F80" s="192"/>
      <c r="G80" s="192"/>
      <c r="H80" s="192"/>
      <c r="I80" s="192"/>
      <c r="J80" s="192"/>
      <c r="K80" s="192"/>
      <c r="L80" s="193"/>
      <c r="M80" s="97"/>
      <c r="N80" s="97"/>
    </row>
    <row r="81" spans="1:26" ht="15.6" hidden="1" customHeight="1">
      <c r="A81" s="191"/>
      <c r="B81" s="192"/>
      <c r="C81" s="192"/>
      <c r="D81" s="192"/>
      <c r="E81" s="192"/>
      <c r="F81" s="192"/>
      <c r="G81" s="192"/>
      <c r="H81" s="192"/>
      <c r="I81" s="192"/>
      <c r="J81" s="192"/>
      <c r="K81" s="192"/>
      <c r="L81" s="193"/>
      <c r="M81" s="97"/>
      <c r="N81" s="97"/>
    </row>
    <row r="82" spans="1:26" ht="1.2" hidden="1" customHeight="1">
      <c r="A82" s="177"/>
      <c r="B82" s="178"/>
      <c r="C82" s="178"/>
      <c r="D82" s="178"/>
      <c r="E82" s="178"/>
      <c r="F82" s="178"/>
      <c r="G82" s="178"/>
      <c r="H82" s="178"/>
      <c r="I82" s="178"/>
      <c r="J82" s="178"/>
      <c r="K82" s="178"/>
      <c r="L82" s="179"/>
      <c r="M82" s="103"/>
      <c r="N82" s="103"/>
    </row>
    <row r="83" spans="1:26" ht="28.8" hidden="1" customHeight="1">
      <c r="A83" s="180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2"/>
      <c r="M83" s="6"/>
      <c r="N83" s="6"/>
    </row>
    <row r="84" spans="1:26" ht="7.8" customHeight="1">
      <c r="A84" s="98" t="s">
        <v>65</v>
      </c>
      <c r="B84" s="99"/>
      <c r="C84" s="100"/>
      <c r="D84" s="100"/>
      <c r="E84" s="100"/>
      <c r="F84" s="100"/>
      <c r="G84" s="100"/>
      <c r="H84" s="100"/>
      <c r="I84" s="100"/>
      <c r="J84" s="100"/>
      <c r="K84" s="100"/>
      <c r="L84" s="101"/>
      <c r="M84" s="6"/>
      <c r="N84" s="6"/>
    </row>
    <row r="85" spans="1:26" ht="27" customHeight="1">
      <c r="A85" s="102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96"/>
      <c r="M85" s="6"/>
      <c r="N85" s="6"/>
    </row>
    <row r="86" spans="1:26" ht="114" customHeight="1">
      <c r="A86" s="102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96"/>
      <c r="M86" s="103"/>
      <c r="N86" s="103"/>
    </row>
    <row r="87" spans="1:26" ht="54.6" customHeight="1">
      <c r="A87" s="102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96"/>
      <c r="M87" s="6"/>
      <c r="N87" s="6"/>
    </row>
    <row r="88" spans="1:26" ht="15.9" customHeight="1">
      <c r="A88" s="98" t="s">
        <v>67</v>
      </c>
      <c r="B88" s="99"/>
      <c r="C88" s="100"/>
      <c r="D88" s="100"/>
      <c r="E88" s="100"/>
      <c r="F88" s="100"/>
      <c r="G88" s="100"/>
      <c r="H88" s="100"/>
      <c r="I88" s="100"/>
      <c r="J88" s="100"/>
      <c r="K88" s="100"/>
      <c r="L88" s="101"/>
      <c r="M88" s="6"/>
      <c r="N88" s="6"/>
    </row>
    <row r="89" spans="1:26" ht="126" customHeight="1">
      <c r="A89" s="102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96"/>
      <c r="M89" s="6"/>
      <c r="N89" s="6"/>
    </row>
    <row r="90" spans="1:26" ht="168" customHeight="1">
      <c r="A90" s="102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96"/>
      <c r="O90" s="26"/>
      <c r="P90" s="26"/>
      <c r="Q90" s="26"/>
      <c r="R90" s="25"/>
      <c r="S90" s="26"/>
      <c r="T90" s="26"/>
      <c r="U90" s="26"/>
    </row>
    <row r="91" spans="1:26" s="2" customFormat="1" ht="45" customHeight="1">
      <c r="A91" s="102"/>
      <c r="B91" s="18"/>
      <c r="C91" s="18"/>
      <c r="D91" s="18"/>
      <c r="E91" s="18"/>
      <c r="F91" s="18"/>
      <c r="G91" s="18"/>
      <c r="H91" s="1"/>
      <c r="I91" s="18"/>
      <c r="J91" s="18"/>
      <c r="K91" s="18"/>
      <c r="L91" s="96"/>
      <c r="M91" s="6"/>
      <c r="N91" s="6"/>
      <c r="O91" s="4"/>
      <c r="P91" s="4"/>
      <c r="Q91" s="4"/>
      <c r="R91" s="5"/>
      <c r="S91" s="4"/>
      <c r="T91" s="4"/>
      <c r="U91" s="4"/>
      <c r="V91" s="26"/>
      <c r="W91" s="26"/>
      <c r="X91" s="26"/>
      <c r="Y91" s="26"/>
      <c r="Z91" s="26"/>
    </row>
    <row r="92" spans="1:26" ht="18" customHeight="1">
      <c r="A92" s="104"/>
      <c r="B92" s="105"/>
      <c r="C92" s="105"/>
      <c r="D92" s="105"/>
      <c r="E92" s="105"/>
      <c r="F92" s="105"/>
      <c r="G92" s="105"/>
      <c r="H92" s="105"/>
      <c r="I92" s="105"/>
      <c r="J92" s="105"/>
      <c r="K92" s="105"/>
      <c r="L92" s="106"/>
      <c r="M92" s="108"/>
      <c r="N92" s="108"/>
    </row>
    <row r="93" spans="1:26" ht="18" hidden="1" customHeight="1">
      <c r="L93" s="18"/>
    </row>
    <row r="94" spans="1:26">
      <c r="A94" s="107"/>
      <c r="B94" s="107"/>
      <c r="C94" s="107"/>
      <c r="D94" s="107"/>
      <c r="E94" s="107"/>
      <c r="F94" s="107"/>
      <c r="G94" s="107"/>
      <c r="H94" s="107"/>
      <c r="I94" s="107"/>
      <c r="J94" s="107"/>
      <c r="K94" s="107"/>
      <c r="L94" s="107"/>
    </row>
    <row r="102" spans="1:12">
      <c r="A102" s="148"/>
      <c r="B102" s="148"/>
      <c r="C102" s="148"/>
      <c r="E102" s="194"/>
      <c r="F102" s="194"/>
      <c r="G102" s="194"/>
      <c r="H102" s="194"/>
      <c r="I102" s="194"/>
      <c r="K102" s="170"/>
      <c r="L102" s="170"/>
    </row>
    <row r="107" spans="1:12">
      <c r="A107" s="170"/>
      <c r="B107" s="170"/>
      <c r="C107" s="170"/>
      <c r="D107" s="194"/>
      <c r="E107" s="194"/>
      <c r="F107" s="194"/>
      <c r="G107" s="194"/>
      <c r="H107" s="194"/>
      <c r="I107" s="194"/>
      <c r="K107" s="170"/>
      <c r="L107" s="170"/>
    </row>
    <row r="108" spans="1:12">
      <c r="D108" s="109"/>
      <c r="E108" s="109"/>
      <c r="F108" s="109"/>
      <c r="G108" s="109"/>
      <c r="H108" s="109"/>
      <c r="I108" s="109"/>
    </row>
    <row r="109" spans="1:12">
      <c r="D109" s="109"/>
      <c r="E109" s="109"/>
      <c r="F109" s="109"/>
      <c r="G109" s="109"/>
      <c r="H109" s="109"/>
      <c r="I109" s="109"/>
    </row>
    <row r="110" spans="1:12">
      <c r="D110" s="109"/>
      <c r="E110" s="109"/>
      <c r="F110" s="109"/>
      <c r="G110" s="109"/>
      <c r="H110" s="109"/>
      <c r="I110" s="109"/>
    </row>
    <row r="117" spans="1:12">
      <c r="A117" s="148"/>
      <c r="B117" s="148"/>
      <c r="C117" s="148"/>
      <c r="E117" s="170"/>
      <c r="F117" s="170"/>
      <c r="G117" s="170"/>
      <c r="H117" s="170"/>
      <c r="I117" s="170"/>
      <c r="K117" s="170"/>
      <c r="L117" s="170"/>
    </row>
  </sheetData>
  <mergeCells count="100">
    <mergeCell ref="A5:L5"/>
    <mergeCell ref="B7:C7"/>
    <mergeCell ref="I7:L7"/>
    <mergeCell ref="A9:L9"/>
    <mergeCell ref="K10:L10"/>
    <mergeCell ref="B11:C11"/>
    <mergeCell ref="D11:E11"/>
    <mergeCell ref="F11:G11"/>
    <mergeCell ref="H11:I11"/>
    <mergeCell ref="J11:K11"/>
    <mergeCell ref="B12:C12"/>
    <mergeCell ref="D12:E12"/>
    <mergeCell ref="F12:G12"/>
    <mergeCell ref="B13:C13"/>
    <mergeCell ref="D13:E13"/>
    <mergeCell ref="F13:G13"/>
    <mergeCell ref="A14:L14"/>
    <mergeCell ref="C15:L15"/>
    <mergeCell ref="C16:L16"/>
    <mergeCell ref="C17:L17"/>
    <mergeCell ref="C18:F18"/>
    <mergeCell ref="A19:L19"/>
    <mergeCell ref="A32:L32"/>
    <mergeCell ref="B33:L33"/>
    <mergeCell ref="B34:I34"/>
    <mergeCell ref="B35:I35"/>
    <mergeCell ref="B36:I36"/>
    <mergeCell ref="B37:I37"/>
    <mergeCell ref="B38:I38"/>
    <mergeCell ref="J38:L38"/>
    <mergeCell ref="B39:I39"/>
    <mergeCell ref="F47:G47"/>
    <mergeCell ref="H47:I47"/>
    <mergeCell ref="J47:K47"/>
    <mergeCell ref="B40:I40"/>
    <mergeCell ref="B41:L41"/>
    <mergeCell ref="B42:I42"/>
    <mergeCell ref="B43:I43"/>
    <mergeCell ref="B44:I44"/>
    <mergeCell ref="B51:H51"/>
    <mergeCell ref="B52:L52"/>
    <mergeCell ref="B53:D53"/>
    <mergeCell ref="B54:D54"/>
    <mergeCell ref="B55:D55"/>
    <mergeCell ref="B56:D56"/>
    <mergeCell ref="G56:H56"/>
    <mergeCell ref="B57:D57"/>
    <mergeCell ref="G57:H57"/>
    <mergeCell ref="B58:H58"/>
    <mergeCell ref="B59:H59"/>
    <mergeCell ref="B60:H60"/>
    <mergeCell ref="B61:H61"/>
    <mergeCell ref="B64:H64"/>
    <mergeCell ref="B65:H65"/>
    <mergeCell ref="B62:H62"/>
    <mergeCell ref="B63:L63"/>
    <mergeCell ref="I65:L65"/>
    <mergeCell ref="B66:F66"/>
    <mergeCell ref="G66:H66"/>
    <mergeCell ref="I66:L66"/>
    <mergeCell ref="A69:H69"/>
    <mergeCell ref="I69:L69"/>
    <mergeCell ref="K107:L107"/>
    <mergeCell ref="A70:B70"/>
    <mergeCell ref="D70:F70"/>
    <mergeCell ref="I70:J70"/>
    <mergeCell ref="A79:L79"/>
    <mergeCell ref="A80:L80"/>
    <mergeCell ref="A117:C117"/>
    <mergeCell ref="E117:I117"/>
    <mergeCell ref="K117:L117"/>
    <mergeCell ref="A53:A55"/>
    <mergeCell ref="L12:L13"/>
    <mergeCell ref="L48:L49"/>
    <mergeCell ref="A82:L83"/>
    <mergeCell ref="I67:L67"/>
    <mergeCell ref="I68:L68"/>
    <mergeCell ref="G67:H67"/>
    <mergeCell ref="A81:L81"/>
    <mergeCell ref="A102:C102"/>
    <mergeCell ref="E102:I102"/>
    <mergeCell ref="K102:L102"/>
    <mergeCell ref="A107:C107"/>
    <mergeCell ref="D107:I107"/>
    <mergeCell ref="A1:L4"/>
    <mergeCell ref="H12:I13"/>
    <mergeCell ref="J12:K13"/>
    <mergeCell ref="J42:L45"/>
    <mergeCell ref="H48:I49"/>
    <mergeCell ref="J48:K49"/>
    <mergeCell ref="B48:C48"/>
    <mergeCell ref="D48:E48"/>
    <mergeCell ref="F48:G48"/>
    <mergeCell ref="B49:C49"/>
    <mergeCell ref="D49:E49"/>
    <mergeCell ref="F49:G49"/>
    <mergeCell ref="B45:I45"/>
    <mergeCell ref="A46:L46"/>
    <mergeCell ref="B47:C47"/>
    <mergeCell ref="D47:E47"/>
  </mergeCells>
  <printOptions horizontalCentered="1" verticalCentered="1"/>
  <pageMargins left="3.8888888888888903E-2" right="3.8888888888888903E-2" top="3.8888888888888903E-2" bottom="3.8888888888888903E-2" header="3.8888888888888903E-2" footer="3.8888888888888903E-2"/>
  <pageSetup paperSize="9" scale="80" orientation="portrait" verticalDpi="300" r:id="rId1"/>
  <headerFooter alignWithMargins="0">
    <oddFooter>&amp;L&amp;"Arial"&amp;8OnlyKem (Jinan) Technology CO., LTD.	
No.F-8,Tiantai Square, Jingshi Road, 
Jinan, China 250100&amp;C&amp;"Arial"&amp;9        &amp;P , &amp;N&amp;R&amp;"Arial"&amp;8Tel: +86-16653138073
Fax: +86-531-83175895 
E-mail: sale15@onlyref.com</oddFooter>
  </headerFooter>
  <rowBreaks count="3" manualBreakCount="3">
    <brk id="31" max="11" man="1"/>
    <brk id="45" max="11" man="1"/>
    <brk id="83" max="11" man="1"/>
  </rowBreaks>
  <ignoredErrors>
    <ignoredError sqref="I68" evalError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Q13" rgbClr="18C700"/>
    <comment s:ref="R13" rgbClr="EFC468"/>
    <comment s:ref="B17" rgbClr="B1C7D0"/>
    <comment s:ref="B18" rgbClr="B1C7D0"/>
    <comment s:ref="N50" rgbClr="EFC468"/>
    <comment s:ref="F51" rgbClr="B1C7D0"/>
    <comment s:ref="F52" rgbClr="B19C5C"/>
    <comment s:ref="F53" rgbClr="B19C5C"/>
    <comment s:ref="F54" rgbClr="B19C5C"/>
    <comment s:ref="F55" rgbClr="B19C5C"/>
    <comment s:ref="Q56" rgbClr="EFC468"/>
    <comment s:ref="Q59" rgbClr="EFC468"/>
    <comment s:ref="Q60" rgbClr="EFC468"/>
    <comment s:ref="Q62" rgbClr="EFC7E0"/>
    <comment s:ref="R62" rgbClr="EFC468"/>
    <comment s:ref="O63" rgbClr="EFC468"/>
  </commentList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Piced BoQs for cold storage roo</vt:lpstr>
      <vt:lpstr>'Piced BoQs for cold storage roo'!Print_Area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Fredrick Gemo</cp:lastModifiedBy>
  <cp:lastPrinted>2018-09-10T09:12:00Z</cp:lastPrinted>
  <dcterms:created xsi:type="dcterms:W3CDTF">2014-03-18T11:47:00Z</dcterms:created>
  <dcterms:modified xsi:type="dcterms:W3CDTF">2026-01-20T06:48:46Z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810F69E494FD4CDD899604B426A2CB20</vt:lpwstr>
  </property>
</Properties>
</file>