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GF Spaces/"/>
    </mc:Choice>
  </mc:AlternateContent>
  <xr:revisionPtr revIDLastSave="3" documentId="11_73CB6F3F493D194DDC54BA73EA0BE6A6308DAAB8" xr6:coauthVersionLast="47" xr6:coauthVersionMax="47" xr10:uidLastSave="{27ECE1C8-D035-4BC5-822B-A6BD17DEACD7}"/>
  <bookViews>
    <workbookView xWindow="-110" yWindow="-110" windowWidth="19420" windowHeight="10300" tabRatio="932" xr2:uid="{00000000-000D-0000-FFFF-FFFF00000000}"/>
  </bookViews>
  <sheets>
    <sheet name="BOQ-GFS" sheetId="11" r:id="rId1"/>
  </sheets>
  <definedNames>
    <definedName name="_xlnm.Print_Area" localSheetId="0">'BOQ-GFS'!$A$1:$F$54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1" l="1"/>
  <c r="D11" i="11" l="1"/>
  <c r="D42" i="11" l="1"/>
  <c r="D24" i="11"/>
  <c r="D23" i="11"/>
  <c r="D22" i="11"/>
  <c r="D21" i="11"/>
  <c r="D20" i="11"/>
  <c r="D17" i="11"/>
  <c r="D16" i="11"/>
  <c r="D15" i="11"/>
  <c r="D13" i="11"/>
  <c r="D10" i="11"/>
  <c r="D9" i="11"/>
  <c r="D30" i="11" l="1"/>
  <c r="D31" i="11" s="1"/>
  <c r="D32" i="11" l="1"/>
</calcChain>
</file>

<file path=xl/sharedStrings.xml><?xml version="1.0" encoding="utf-8"?>
<sst xmlns="http://schemas.openxmlformats.org/spreadsheetml/2006/main" count="101" uniqueCount="69">
  <si>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</si>
  <si>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</si>
  <si>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</si>
  <si>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</si>
  <si>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</si>
  <si>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</si>
  <si>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</si>
  <si>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</si>
  <si>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</si>
  <si>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</si>
  <si>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</si>
  <si>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</si>
  <si>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</si>
  <si>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</si>
  <si>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t xml:space="preserve">  B) Floor Construction</t>
  </si>
  <si>
    <t xml:space="preserve"> C) Wall Construction</t>
  </si>
  <si>
    <t>M</t>
  </si>
  <si>
    <t>Lsm</t>
  </si>
  <si>
    <t>Site Clearance and mobilization of material on site.</t>
  </si>
  <si>
    <t>Excavation of foundation trench of all walls internal and external walls with dimension 56m, 0.4m wide and 0.4m of depth.</t>
  </si>
  <si>
    <r>
      <t>M</t>
    </r>
    <r>
      <rPr>
        <vertAlign val="superscript"/>
        <sz val="12"/>
        <color rgb="FF000000"/>
        <rFont val="Times New Roman"/>
        <family val="1"/>
      </rPr>
      <t>3</t>
    </r>
  </si>
  <si>
    <t>Construction of rubble stone foundation. All joints between stone filled with cement/sand mortar (1:4 ratio). Minimum height of  foundation wall from ground level is 30 cm. for the Room and latrines and back yard, follow instruction of engineer and working drawings.</t>
  </si>
  <si>
    <t>Construction of R.C. foundation ring beam (40cmx15cm),of  1:2:4 mix ratio on all walls thoroughly  (1-3" maximum aggregate size) ratio with 4pcs of 12mm dai rebar &amp; 20cm c/c staffs with 6mm dia. Concrete mix should be thoroughly vibrated to remove any air spaces.</t>
  </si>
  <si>
    <t>Back filling with selected soil (Murran), for first layer with depth 20cm thickness. And well compacted after spreading.</t>
  </si>
  <si>
    <t>Back filling with durable Hardcore layer with thickness 20cm and well compacted.</t>
  </si>
  <si>
    <t>Laying and spreading 6cm-thick, 1:2:4 (1-2" maximum aggregate size) lean concrete for floor fill. In the room including open yard and latrines as well as Ram concrete.(8mm bars for Reinforcement).</t>
  </si>
  <si>
    <r>
      <t xml:space="preserve">Provide and Install of floor Emirate </t>
    </r>
    <r>
      <rPr>
        <i/>
        <sz val="12"/>
        <color rgb="FF000000"/>
        <rFont val="Times New Roman"/>
        <family val="1"/>
      </rPr>
      <t>non-slip</t>
    </r>
    <r>
      <rPr>
        <sz val="12"/>
        <color rgb="FF000000"/>
        <rFont val="Times New Roman"/>
        <family val="1"/>
      </rPr>
      <t xml:space="preserve"> tiles for all building foor including toilets, open yard and and wall-skerting. </t>
    </r>
  </si>
  <si>
    <r>
      <t>M</t>
    </r>
    <r>
      <rPr>
        <vertAlign val="superscript"/>
        <sz val="12"/>
        <color rgb="FF000000"/>
        <rFont val="Times New Roman"/>
        <family val="1"/>
      </rPr>
      <t>2</t>
    </r>
  </si>
  <si>
    <t>Construction of 20cmx20cmx40cm concrete hollow block walls.  Walls joined with cement /sand mortar of 1:4 mix. Follow elevation in technical drawings.</t>
  </si>
  <si>
    <t>Construction of Rcc columns at corners of main hall and latrines, See attached drawings. the dimension of columns is 20x20cm, the height of column not exceeded 4.0m. Use 4Y12mm dia and 6mm dia with space 20cm C/C. following working drawings.</t>
  </si>
  <si>
    <t>Construction lintel under windowns for fornt and back. Use 4pcs of 12mm as rebars, mix ratio 1:2:4 ratio (1” maximum aggregate size) reinforced  concrete mix. Not exceeded 25m length and 0.2m wide and 0.15m thickness.</t>
  </si>
  <si>
    <t>Construction of 15 cm RCC continuous lintels on door &amp; window openings running through ALL walls.1:2:4 (1-2” maximum aggregate size) ratio with (4) 12mm Main Bars and 20cm c/c staffs, 6mm dia. Concrete to be thoroughly tamped/vibrated.</t>
  </si>
  <si>
    <t>Construction of 15 cm RCC continuous of ring top beam 15cm thick only external walls. 1:2:4 (1-2” maximum aggregate size) ratio with (4) 12mm ray-bars and 20 cm c/c staffs. Concrete to be thoroughly tamped/vibrated.</t>
  </si>
  <si>
    <t>Roofing with # 28 gauge Pre-painted iron corrugated sheets and timber roof trusses c/c 2.0m. All roof trusses anchored with 6 mm dia. bars cast in the roof Lintel. Roof purling at gable ends anchored with 6 mm diam. and with a flat metal anchored to all joints with roof trusses. Dimensions; tie beam 2”x6”,R afters;2”x4” Purlins ;2”x3”;King post;2”x6”,Brazing;2”x3”. All timber should be single pieces with no joints created by smaller pieces fastened together.</t>
  </si>
  <si>
    <t>Fixing 4mm laminated ceiling board complete with 50x50 cm ceiling joists c/c 600mm. Including latrines.</t>
  </si>
  <si>
    <t>Fasten 20 cm fascia board around entire building. Joints to be attached by wooden joint or metal strap.</t>
  </si>
  <si>
    <t xml:space="preserve">  E) Plastering and Painting</t>
  </si>
  <si>
    <t>(2) Coats of cement/sand plastering on all interior wall faces and all exterior wall faces. Mix ratio is 1:4 (sand-cement). This task including spraying cement and sand (Buufin) of all external walls.</t>
  </si>
  <si>
    <t>(2) Coats of distempering on all wall faces including 15cm skirting on all interior wall faces.</t>
  </si>
  <si>
    <t>F) Door and Windows</t>
  </si>
  <si>
    <t>Supply and install of metal door (2.0m x  1.2 m ) complete with frame, hinges &amp; security locks and to include two coats of gloss paint.</t>
  </si>
  <si>
    <t>Supply and fix metal  doors (1.8m x 1m ) complete with frame, hinges &amp; hand locks and to include two coats of gloss paint.</t>
  </si>
  <si>
    <t xml:space="preserve">Provide and install elevated galvanized steel water tank with cover lid and intake pipe and outlet pipe with gate valve. Cap..of tank is  2 Cum fixed  on 4No. Of 2.5" GI Pipe stand of 1.9m above the ground level. tank is resting an angle iron of 5cm . </t>
  </si>
  <si>
    <t>Construction of a 1.2m x 3m x 5m septic tank with masonry stone wall of 40cm thick on the top 70cm of the pit edges, covered with 15cm thick RCC slab, and erected  6"PCV vent. Pipe at the centre of the pit.</t>
  </si>
  <si>
    <t>Provide and install hand wash basin with its stand, soap holder and mirror at the open yard, this includes 2" PVC drain pipe  to the septic tank at the back of the latrines</t>
  </si>
  <si>
    <t>Provide and install under plaster 1/2" GI pipe complete with all fittings from water tank  and connect to  the 2 hand wash basins at the open yard,</t>
  </si>
  <si>
    <t>Provide and install under plaster 1/2" GI pipe complete with all fittings from water tank to all the 4 latrines. in each latrine tape to be installed on the wall at the right side, 50cm from back wall and 40cm from the floor . water tape to be made in England</t>
  </si>
  <si>
    <t>Provide a set of  cushion sofa setting for the GFS consult with school principal about the type and the color.</t>
  </si>
  <si>
    <t>Set</t>
  </si>
  <si>
    <t>Watching mirrors for the ladies framed with wooden and develop small space to tie to the wall (1.2mx0.80m).</t>
  </si>
  <si>
    <t>Imported aluminum cupboard, (1.8m long x0.7m) with its locks and 8 shelves.</t>
  </si>
  <si>
    <t>(2) Coats of gloss paint on doors, fascia board, veranda posts.</t>
  </si>
  <si>
    <t>H) Furniture items.</t>
  </si>
  <si>
    <t>G)Water and Sanitation &amp; electricty.</t>
  </si>
  <si>
    <t>All electricitity work including wiring of all classrooms (each class must have 2 lamps and one socket plug and 2 ceiling fans) and control panel. Wire must use sudian type.</t>
  </si>
  <si>
    <t>Provide and spread 5cm of lean concrete of all excavated foundation trench with mix ratio 1:3:6 following instruction of ALIGHT engineer.</t>
  </si>
  <si>
    <t>Visibility board for Donor and the ALIGHT(1.5x1.2m).</t>
  </si>
  <si>
    <t>Supply and install 2 leaf aluminum with   glass slide window size 1.2 m wide and 1.3m of hight with metal security mesh screen with x-beam.  Color of the window to be confirmed from ALIGHTengineer.</t>
  </si>
  <si>
    <t>Supply and install 4  leaf aluminum with   glass slide window size 0.6x0.6cm for all altrines back walls with localy made metal security mesh installed to the wall before glasses,  Color of the window to be confirmed from ALIGHT engineer.</t>
  </si>
  <si>
    <t>Provide and install 6" PVC west pipe from latrines down to the septic tanks ,4No, this job to be done as per the attached herewith sketch and ALIGHT Engineer instructions.</t>
  </si>
  <si>
    <t xml:space="preserve"> </t>
  </si>
  <si>
    <t>Supply reading table made locally MDF (1.2mx0.8m) and two plastic chairs for the GFS, search the design from the logistic office or consult with ALIGHT engineer.</t>
  </si>
  <si>
    <t>Cushioning floor carpet (4mwide and 8meter length), the color of the carpet to be selected by the ALIGHT engineer</t>
  </si>
  <si>
    <t>LSM</t>
  </si>
  <si>
    <t>Type of work: Construction of Girl Friendly Space- (GFS).</t>
  </si>
  <si>
    <t>Name of Region: Sahil.</t>
  </si>
  <si>
    <t>Name of District: Berbera.</t>
  </si>
  <si>
    <t>Name of School: Magaalo-cad</t>
  </si>
  <si>
    <t xml:space="preserve">Sub-Total of Construction GFS in Magaalo-cad Primary School.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</si>
</sst>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sz val="12"/>
      <color rgb="FF000000"/>
      <name val="Times New Roman"/>
      <family val="1"/>
    </font>
    <font>
      <vertAlign val="superscript"/>
      <sz val="12"/>
      <color rgb="FF000000"/>
      <name val="Times New Roman"/>
      <family val="1"/>
    </font>
    <font>
      <i/>
      <sz val="12"/>
      <color rgb="FF000000"/>
      <name val="Times New Roman"/>
      <family val="1"/>
    </font>
    <font>
      <b/>
      <sz val="12"/>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5" tint="0.79998168889431442"/>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5">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43" fontId="6" fillId="0" borderId="6" xfId="1"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2" xfId="0" applyFont="1" applyFill="1" applyBorder="1"/>
    <xf numFmtId="0" fontId="2" fillId="2" borderId="13" xfId="0" applyFont="1" applyFill="1" applyBorder="1"/>
    <xf numFmtId="0" fontId="4"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2" borderId="11" xfId="0" applyFont="1" applyFill="1" applyBorder="1"/>
    <xf numFmtId="0" fontId="3" fillId="2" borderId="12" xfId="0" applyFont="1" applyFill="1" applyBorder="1"/>
    <xf numFmtId="0" fontId="5" fillId="0" borderId="6" xfId="0" applyFont="1" applyBorder="1" applyAlignment="1">
      <alignment horizontal="center" vertical="center" wrapText="1"/>
    </xf>
    <xf numFmtId="43" fontId="6" fillId="0" borderId="6" xfId="1" applyFont="1" applyBorder="1" applyAlignment="1">
      <alignment horizontal="left" vertical="center" wrapText="1"/>
    </xf>
    <xf numFmtId="43" fontId="6" fillId="0" borderId="6" xfId="1" applyFont="1" applyBorder="1" applyAlignment="1">
      <alignment horizontal="left" vertical="top" wrapText="1"/>
    </xf>
    <xf numFmtId="0" fontId="4" fillId="4" borderId="6" xfId="0" applyFont="1" applyFill="1" applyBorder="1" applyAlignment="1">
      <alignment horizontal="left" vertical="center" wrapText="1"/>
    </xf>
    <xf numFmtId="43" fontId="10" fillId="4" borderId="6" xfId="1" applyFont="1" applyFill="1" applyBorder="1" applyAlignment="1">
      <alignment horizontal="left" vertical="center" wrapText="1"/>
    </xf>
    <xf numFmtId="0" fontId="6" fillId="0" borderId="6" xfId="1" applyNumberFormat="1" applyFont="1" applyBorder="1" applyAlignment="1">
      <alignment horizontal="left" vertical="top" wrapText="1"/>
    </xf>
    <xf numFmtId="43" fontId="10" fillId="4" borderId="6" xfId="1" applyFont="1" applyFill="1" applyBorder="1" applyAlignment="1">
      <alignment horizontal="left" vertical="top" wrapText="1"/>
    </xf>
    <xf numFmtId="0" fontId="4" fillId="4" borderId="6" xfId="0" applyFont="1" applyFill="1" applyBorder="1" applyAlignment="1">
      <alignment horizontal="center" vertical="center" wrapText="1"/>
    </xf>
    <xf numFmtId="0" fontId="4" fillId="4" borderId="19" xfId="0" applyFont="1" applyFill="1" applyBorder="1" applyAlignment="1">
      <alignment horizontal="left" vertical="center" wrapText="1"/>
    </xf>
    <xf numFmtId="43" fontId="5" fillId="0" borderId="19" xfId="1" applyFont="1" applyBorder="1" applyAlignment="1">
      <alignment horizontal="left" vertical="center" wrapText="1"/>
    </xf>
    <xf numFmtId="43" fontId="4" fillId="4" borderId="19" xfId="1" applyFont="1" applyFill="1" applyBorder="1" applyAlignment="1">
      <alignment horizontal="left" vertical="center" wrapText="1"/>
    </xf>
    <xf numFmtId="43" fontId="4" fillId="4" borderId="17" xfId="1" applyFont="1" applyFill="1" applyBorder="1" applyAlignment="1">
      <alignment horizontal="left" vertical="center" wrapText="1"/>
    </xf>
    <xf numFmtId="43" fontId="5" fillId="0" borderId="6" xfId="1" applyFont="1" applyBorder="1" applyAlignment="1">
      <alignment horizontal="center" vertical="center" wrapText="1"/>
    </xf>
    <xf numFmtId="0" fontId="5" fillId="0" borderId="6" xfId="0" applyFont="1" applyBorder="1" applyAlignment="1" applyProtection="1">
      <alignment horizontal="justify" vertical="center" wrapText="1"/>
      <protection locked="0"/>
    </xf>
    <xf numFmtId="43" fontId="4" fillId="2" borderId="10" xfId="1" applyFont="1" applyFill="1" applyBorder="1" applyAlignment="1">
      <alignment vertical="center"/>
    </xf>
    <xf numFmtId="43" fontId="5" fillId="0" borderId="6" xfId="1" applyFont="1" applyBorder="1" applyAlignment="1" applyProtection="1">
      <alignment horizontal="left" vertical="center" wrapText="1"/>
      <protection locked="0"/>
    </xf>
    <xf numFmtId="43" fontId="4" fillId="4" borderId="6" xfId="1" applyFont="1" applyFill="1" applyBorder="1" applyAlignment="1" applyProtection="1">
      <alignment horizontal="left" vertical="center" wrapText="1"/>
      <protection locked="0"/>
    </xf>
    <xf numFmtId="43" fontId="5" fillId="0" borderId="7" xfId="1" applyFont="1" applyBorder="1" applyAlignment="1" applyProtection="1">
      <alignment horizontal="left" vertical="center" wrapText="1"/>
      <protection locked="0"/>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43" fontId="10" fillId="4" borderId="18" xfId="1" applyFont="1" applyFill="1" applyBorder="1" applyAlignment="1">
      <alignment horizontal="left" vertical="top" wrapText="1"/>
    </xf>
    <xf numFmtId="43" fontId="10" fillId="4" borderId="19" xfId="1" applyFont="1" applyFill="1" applyBorder="1" applyAlignment="1">
      <alignment horizontal="left" vertical="top" wrapText="1"/>
    </xf>
    <xf numFmtId="43" fontId="10" fillId="4" borderId="20" xfId="1"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338667</xdr:colOff>
      <xdr:row>1</xdr:row>
      <xdr:rowOff>10584</xdr:rowOff>
    </xdr:from>
    <xdr:to>
      <xdr:col>6</xdr:col>
      <xdr:colOff>10584</xdr:colOff>
      <xdr:row>5</xdr:row>
      <xdr:rowOff>21166</xdr:rowOff>
    </xdr:to>
    <xdr:pic>
      <xdr:nvPicPr>
        <xdr:cNvPr id="3" name="Picture 2" descr="C:\Users\inata\Downloads\WhatsApp Image 2024-08-28 at 2.08.38 PM.jpe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3417" y="243417"/>
          <a:ext cx="1968500" cy="91016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4"/>
  <sheetViews>
    <sheetView tabSelected="1" view="pageBreakPreview" zoomScale="90" zoomScaleNormal="100" zoomScaleSheetLayoutView="90" workbookViewId="0">
      <selection activeCell="E8" sqref="E8:E53"/>
    </sheetView>
  </sheetViews>
  <sheetFormatPr defaultColWidth="8.7265625" defaultRowHeight="16.5" x14ac:dyDescent="0.5"/>
  <cols>
    <col min="1" max="1" width="7" style="1" customWidth="1"/>
    <col min="2" max="2" width="29.7265625" style="1" customWidth="1"/>
    <col min="3" max="3" width="8.7265625" style="1"/>
    <col min="4" max="4" width="10.26953125" style="1" customWidth="1"/>
    <col min="5" max="5" width="16.1796875" style="1" customWidth="1"/>
    <col min="6" max="6" width="18.26953125" style="1" customWidth="1"/>
    <col min="7" max="16384" width="8.7265625" style="1"/>
  </cols>
  <sheetData>
    <row r="1" spans="1:6" ht="17" thickBot="1" x14ac:dyDescent="0.55000000000000004"/>
    <row r="2" spans="1:6" x14ac:dyDescent="0.5">
      <c r="A2" s="5" t="s">
        <v>65</v>
      </c>
      <c r="B2" s="6"/>
      <c r="C2" s="7"/>
      <c r="D2" s="6"/>
      <c r="E2" s="7"/>
      <c r="F2" s="8"/>
    </row>
    <row r="3" spans="1:6" x14ac:dyDescent="0.5">
      <c r="A3" s="9" t="s">
        <v>66</v>
      </c>
      <c r="B3" s="10"/>
      <c r="C3" s="11"/>
      <c r="D3" s="10" t="s">
        <v>60</v>
      </c>
      <c r="E3" s="11"/>
      <c r="F3" s="12"/>
    </row>
    <row r="4" spans="1:6" x14ac:dyDescent="0.5">
      <c r="A4" s="9" t="s">
        <v>67</v>
      </c>
      <c r="B4" s="10"/>
      <c r="C4" s="11"/>
      <c r="D4" s="10"/>
      <c r="E4" s="11"/>
      <c r="F4" s="12"/>
    </row>
    <row r="5" spans="1:6" ht="17" thickBot="1" x14ac:dyDescent="0.55000000000000004">
      <c r="A5" s="19" t="s">
        <v>64</v>
      </c>
      <c r="B5" s="20"/>
      <c r="C5" s="20"/>
      <c r="D5" s="20"/>
      <c r="E5" s="13"/>
      <c r="F5" s="14"/>
    </row>
    <row r="6" spans="1:6" ht="19" thickBot="1" x14ac:dyDescent="0.55000000000000004">
      <c r="A6" s="15" t="s">
        <v>5</v>
      </c>
      <c r="B6" s="16" t="s">
        <v>11</v>
      </c>
      <c r="C6" s="17" t="s">
        <v>0</v>
      </c>
      <c r="D6" s="17" t="s">
        <v>1</v>
      </c>
      <c r="E6" s="17" t="s">
        <v>12</v>
      </c>
      <c r="F6" s="18" t="s">
        <v>13</v>
      </c>
    </row>
    <row r="7" spans="1:6" ht="17.149999999999999" customHeight="1" x14ac:dyDescent="0.5">
      <c r="A7" s="24"/>
      <c r="B7" s="25" t="s">
        <v>2</v>
      </c>
      <c r="C7" s="25"/>
      <c r="D7" s="24"/>
      <c r="E7" s="32"/>
      <c r="F7" s="29"/>
    </row>
    <row r="8" spans="1:6" ht="37" x14ac:dyDescent="0.5">
      <c r="A8" s="21">
        <v>1</v>
      </c>
      <c r="B8" s="23" t="s">
        <v>18</v>
      </c>
      <c r="C8" s="22" t="s">
        <v>63</v>
      </c>
      <c r="D8" s="21">
        <v>1</v>
      </c>
      <c r="E8" s="36"/>
      <c r="F8" s="30"/>
    </row>
    <row r="9" spans="1:6" ht="92.5" x14ac:dyDescent="0.5">
      <c r="A9" s="21">
        <v>2</v>
      </c>
      <c r="B9" s="23" t="s">
        <v>19</v>
      </c>
      <c r="C9" s="22" t="s">
        <v>3</v>
      </c>
      <c r="D9" s="21">
        <f>56*0.4*0.4</f>
        <v>8.9600000000000009</v>
      </c>
      <c r="E9" s="36"/>
      <c r="F9" s="30"/>
    </row>
    <row r="10" spans="1:6" ht="94.5" customHeight="1" x14ac:dyDescent="0.5">
      <c r="A10" s="21">
        <v>4</v>
      </c>
      <c r="B10" s="23" t="s">
        <v>55</v>
      </c>
      <c r="C10" s="22" t="s">
        <v>20</v>
      </c>
      <c r="D10" s="21">
        <f>56*0.4*0.05</f>
        <v>1.1200000000000001</v>
      </c>
      <c r="E10" s="36"/>
      <c r="F10" s="30"/>
    </row>
    <row r="11" spans="1:6" ht="185" x14ac:dyDescent="0.5">
      <c r="A11" s="21">
        <v>5</v>
      </c>
      <c r="B11" s="26" t="s">
        <v>22</v>
      </c>
      <c r="C11" s="22" t="s">
        <v>3</v>
      </c>
      <c r="D11" s="21">
        <f>56*0.5*0.1</f>
        <v>2.8000000000000003</v>
      </c>
      <c r="E11" s="36"/>
      <c r="F11" s="30"/>
    </row>
    <row r="12" spans="1:6" ht="166.5" x14ac:dyDescent="0.5">
      <c r="A12" s="21">
        <v>6</v>
      </c>
      <c r="B12" s="26" t="s">
        <v>21</v>
      </c>
      <c r="C12" s="22" t="s">
        <v>3</v>
      </c>
      <c r="D12" s="21">
        <f>56*0.4*0.8</f>
        <v>17.920000000000002</v>
      </c>
      <c r="E12" s="36"/>
      <c r="F12" s="30"/>
    </row>
    <row r="13" spans="1:6" ht="185" x14ac:dyDescent="0.5">
      <c r="A13" s="21">
        <v>7</v>
      </c>
      <c r="B13" s="26" t="s">
        <v>22</v>
      </c>
      <c r="C13" s="22" t="s">
        <v>3</v>
      </c>
      <c r="D13" s="21">
        <f>56*0.4*0.15</f>
        <v>3.3600000000000003</v>
      </c>
      <c r="E13" s="36"/>
      <c r="F13" s="30"/>
    </row>
    <row r="14" spans="1:6" ht="18.5" x14ac:dyDescent="0.5">
      <c r="A14" s="21">
        <v>8</v>
      </c>
      <c r="B14" s="27" t="s">
        <v>14</v>
      </c>
      <c r="C14" s="25"/>
      <c r="D14" s="28"/>
      <c r="E14" s="37"/>
      <c r="F14" s="31"/>
    </row>
    <row r="15" spans="1:6" ht="74" x14ac:dyDescent="0.5">
      <c r="A15" s="21">
        <v>9</v>
      </c>
      <c r="B15" s="23" t="s">
        <v>23</v>
      </c>
      <c r="C15" s="22" t="s">
        <v>20</v>
      </c>
      <c r="D15" s="21">
        <f>74*0.2</f>
        <v>14.8</v>
      </c>
      <c r="E15" s="36"/>
      <c r="F15" s="30"/>
    </row>
    <row r="16" spans="1:6" ht="55.5" x14ac:dyDescent="0.5">
      <c r="A16" s="21">
        <v>10</v>
      </c>
      <c r="B16" s="23" t="s">
        <v>24</v>
      </c>
      <c r="C16" s="22" t="s">
        <v>20</v>
      </c>
      <c r="D16" s="21">
        <f>74*0.2</f>
        <v>14.8</v>
      </c>
      <c r="E16" s="36"/>
      <c r="F16" s="30"/>
    </row>
    <row r="17" spans="1:6" ht="129.5" x14ac:dyDescent="0.5">
      <c r="A17" s="21">
        <v>11</v>
      </c>
      <c r="B17" s="23" t="s">
        <v>25</v>
      </c>
      <c r="C17" s="22" t="s">
        <v>3</v>
      </c>
      <c r="D17" s="21">
        <f>74*0.06</f>
        <v>4.4399999999999995</v>
      </c>
      <c r="E17" s="36"/>
      <c r="F17" s="30"/>
    </row>
    <row r="18" spans="1:6" ht="92.5" x14ac:dyDescent="0.5">
      <c r="A18" s="21">
        <v>12</v>
      </c>
      <c r="B18" s="23" t="s">
        <v>26</v>
      </c>
      <c r="C18" s="22" t="s">
        <v>27</v>
      </c>
      <c r="D18" s="21">
        <v>75</v>
      </c>
      <c r="E18" s="36"/>
      <c r="F18" s="30"/>
    </row>
    <row r="19" spans="1:6" ht="18.5" x14ac:dyDescent="0.5">
      <c r="A19" s="21">
        <v>13</v>
      </c>
      <c r="B19" s="27" t="s">
        <v>15</v>
      </c>
      <c r="C19" s="25"/>
      <c r="D19" s="28"/>
      <c r="E19" s="37"/>
      <c r="F19" s="31"/>
    </row>
    <row r="20" spans="1:6" ht="111" x14ac:dyDescent="0.5">
      <c r="A20" s="21">
        <v>14</v>
      </c>
      <c r="B20" s="23" t="s">
        <v>28</v>
      </c>
      <c r="C20" s="22" t="s">
        <v>4</v>
      </c>
      <c r="D20" s="21">
        <f>174</f>
        <v>174</v>
      </c>
      <c r="E20" s="36"/>
      <c r="F20" s="30"/>
    </row>
    <row r="21" spans="1:6" ht="166.5" x14ac:dyDescent="0.5">
      <c r="A21" s="21">
        <v>15</v>
      </c>
      <c r="B21" s="23" t="s">
        <v>29</v>
      </c>
      <c r="C21" s="22" t="s">
        <v>20</v>
      </c>
      <c r="D21" s="21">
        <f>(6*4*0.2*0.2)</f>
        <v>0.96000000000000019</v>
      </c>
      <c r="E21" s="36"/>
      <c r="F21" s="30"/>
    </row>
    <row r="22" spans="1:6" ht="148" x14ac:dyDescent="0.5">
      <c r="A22" s="21">
        <v>16</v>
      </c>
      <c r="B22" s="23" t="s">
        <v>30</v>
      </c>
      <c r="C22" s="22" t="s">
        <v>4</v>
      </c>
      <c r="D22" s="21">
        <f>24*0.2*0.15</f>
        <v>0.72000000000000008</v>
      </c>
      <c r="E22" s="36"/>
      <c r="F22" s="30"/>
    </row>
    <row r="23" spans="1:6" ht="166.5" x14ac:dyDescent="0.5">
      <c r="A23" s="21">
        <v>17</v>
      </c>
      <c r="B23" s="23" t="s">
        <v>31</v>
      </c>
      <c r="C23" s="22" t="s">
        <v>20</v>
      </c>
      <c r="D23" s="21">
        <f>56*0.2*0.15</f>
        <v>1.6800000000000002</v>
      </c>
      <c r="E23" s="36"/>
      <c r="F23" s="30"/>
    </row>
    <row r="24" spans="1:6" ht="148" x14ac:dyDescent="0.5">
      <c r="A24" s="21">
        <v>18</v>
      </c>
      <c r="B24" s="23" t="s">
        <v>32</v>
      </c>
      <c r="C24" s="22" t="s">
        <v>3</v>
      </c>
      <c r="D24" s="21">
        <f>56*0.2*0.15</f>
        <v>1.6800000000000002</v>
      </c>
      <c r="E24" s="36"/>
      <c r="F24" s="30"/>
    </row>
    <row r="25" spans="1:6" ht="18.5" x14ac:dyDescent="0.5">
      <c r="A25" s="21">
        <v>19</v>
      </c>
      <c r="B25" s="27" t="s">
        <v>7</v>
      </c>
      <c r="C25" s="25"/>
      <c r="D25" s="28"/>
      <c r="E25" s="37"/>
      <c r="F25" s="31"/>
    </row>
    <row r="26" spans="1:6" ht="314.5" x14ac:dyDescent="0.5">
      <c r="A26" s="21">
        <v>20</v>
      </c>
      <c r="B26" s="26" t="s">
        <v>33</v>
      </c>
      <c r="C26" s="22" t="s">
        <v>4</v>
      </c>
      <c r="D26" s="21">
        <v>79</v>
      </c>
      <c r="E26" s="36"/>
      <c r="F26" s="30"/>
    </row>
    <row r="27" spans="1:6" ht="74" x14ac:dyDescent="0.5">
      <c r="A27" s="21">
        <v>21</v>
      </c>
      <c r="B27" s="23" t="s">
        <v>34</v>
      </c>
      <c r="C27" s="22" t="s">
        <v>4</v>
      </c>
      <c r="D27" s="21">
        <v>48</v>
      </c>
      <c r="E27" s="36"/>
      <c r="F27" s="30"/>
    </row>
    <row r="28" spans="1:6" ht="74" x14ac:dyDescent="0.5">
      <c r="A28" s="21">
        <v>22</v>
      </c>
      <c r="B28" s="23" t="s">
        <v>35</v>
      </c>
      <c r="C28" s="22" t="s">
        <v>16</v>
      </c>
      <c r="D28" s="21">
        <v>40</v>
      </c>
      <c r="E28" s="36"/>
      <c r="F28" s="30"/>
    </row>
    <row r="29" spans="1:6" ht="18.5" x14ac:dyDescent="0.5">
      <c r="A29" s="21">
        <v>23</v>
      </c>
      <c r="B29" s="42" t="s">
        <v>36</v>
      </c>
      <c r="C29" s="43"/>
      <c r="D29" s="28"/>
      <c r="E29" s="37"/>
      <c r="F29" s="31"/>
    </row>
    <row r="30" spans="1:6" ht="129.5" x14ac:dyDescent="0.5">
      <c r="A30" s="21">
        <v>24</v>
      </c>
      <c r="B30" s="23" t="s">
        <v>37</v>
      </c>
      <c r="C30" s="22" t="s">
        <v>4</v>
      </c>
      <c r="D30" s="21">
        <f>D20*2</f>
        <v>348</v>
      </c>
      <c r="E30" s="36"/>
      <c r="F30" s="30"/>
    </row>
    <row r="31" spans="1:6" ht="111" x14ac:dyDescent="0.5">
      <c r="A31" s="21">
        <v>25</v>
      </c>
      <c r="B31" s="23" t="s">
        <v>8</v>
      </c>
      <c r="C31" s="22" t="s">
        <v>4</v>
      </c>
      <c r="D31" s="21">
        <f>D30</f>
        <v>348</v>
      </c>
      <c r="E31" s="36"/>
      <c r="F31" s="30"/>
    </row>
    <row r="32" spans="1:6" ht="74" x14ac:dyDescent="0.5">
      <c r="A32" s="21">
        <v>26</v>
      </c>
      <c r="B32" s="23" t="s">
        <v>38</v>
      </c>
      <c r="C32" s="22" t="s">
        <v>4</v>
      </c>
      <c r="D32" s="21">
        <f>D31+D27</f>
        <v>396</v>
      </c>
      <c r="E32" s="36"/>
      <c r="F32" s="30"/>
    </row>
    <row r="33" spans="1:12" ht="55.5" x14ac:dyDescent="0.5">
      <c r="A33" s="21">
        <v>27</v>
      </c>
      <c r="B33" s="23" t="s">
        <v>51</v>
      </c>
      <c r="C33" s="22" t="s">
        <v>4</v>
      </c>
      <c r="D33" s="21">
        <v>14</v>
      </c>
      <c r="E33" s="36"/>
      <c r="F33" s="30"/>
    </row>
    <row r="34" spans="1:12" ht="37" x14ac:dyDescent="0.5">
      <c r="A34" s="21">
        <v>28</v>
      </c>
      <c r="B34" s="23" t="s">
        <v>56</v>
      </c>
      <c r="C34" s="22" t="s">
        <v>10</v>
      </c>
      <c r="D34" s="21">
        <v>1</v>
      </c>
      <c r="E34" s="36"/>
      <c r="F34" s="30"/>
    </row>
    <row r="35" spans="1:12" ht="18.5" x14ac:dyDescent="0.5">
      <c r="A35" s="21">
        <v>29</v>
      </c>
      <c r="B35" s="27" t="s">
        <v>39</v>
      </c>
      <c r="C35" s="25"/>
      <c r="D35" s="28"/>
      <c r="E35" s="37"/>
      <c r="F35" s="31"/>
    </row>
    <row r="36" spans="1:12" ht="92.5" x14ac:dyDescent="0.5">
      <c r="A36" s="21">
        <v>30</v>
      </c>
      <c r="B36" s="23" t="s">
        <v>40</v>
      </c>
      <c r="C36" s="22" t="s">
        <v>5</v>
      </c>
      <c r="D36" s="21">
        <v>2</v>
      </c>
      <c r="E36" s="36"/>
      <c r="F36" s="30"/>
    </row>
    <row r="37" spans="1:12" ht="92.5" x14ac:dyDescent="0.5">
      <c r="A37" s="21">
        <v>31</v>
      </c>
      <c r="B37" s="23" t="s">
        <v>41</v>
      </c>
      <c r="C37" s="22" t="s">
        <v>5</v>
      </c>
      <c r="D37" s="21">
        <v>4</v>
      </c>
      <c r="E37" s="36"/>
      <c r="F37" s="30"/>
      <c r="L37" s="1" t="s">
        <v>60</v>
      </c>
    </row>
    <row r="38" spans="1:12" ht="148" x14ac:dyDescent="0.5">
      <c r="A38" s="21">
        <v>32</v>
      </c>
      <c r="B38" s="23" t="s">
        <v>57</v>
      </c>
      <c r="C38" s="22" t="s">
        <v>5</v>
      </c>
      <c r="D38" s="21">
        <v>5</v>
      </c>
      <c r="E38" s="36"/>
      <c r="F38" s="30"/>
    </row>
    <row r="39" spans="1:12" ht="166.5" x14ac:dyDescent="0.5">
      <c r="A39" s="21">
        <v>33</v>
      </c>
      <c r="B39" s="23" t="s">
        <v>58</v>
      </c>
      <c r="C39" s="22" t="s">
        <v>5</v>
      </c>
      <c r="D39" s="21">
        <v>4</v>
      </c>
      <c r="E39" s="36"/>
      <c r="F39" s="30"/>
    </row>
    <row r="40" spans="1:12" ht="18.649999999999999" customHeight="1" x14ac:dyDescent="0.5">
      <c r="A40" s="21">
        <v>34</v>
      </c>
      <c r="B40" s="42" t="s">
        <v>53</v>
      </c>
      <c r="C40" s="44"/>
      <c r="D40" s="43"/>
      <c r="E40" s="37"/>
      <c r="F40" s="31"/>
    </row>
    <row r="41" spans="1:12" ht="166.5" x14ac:dyDescent="0.5">
      <c r="A41" s="21">
        <v>35</v>
      </c>
      <c r="B41" s="23" t="s">
        <v>42</v>
      </c>
      <c r="C41" s="22" t="s">
        <v>6</v>
      </c>
      <c r="D41" s="21">
        <v>1</v>
      </c>
      <c r="E41" s="36"/>
      <c r="F41" s="30"/>
    </row>
    <row r="42" spans="1:12" ht="129.5" x14ac:dyDescent="0.5">
      <c r="A42" s="21">
        <v>36</v>
      </c>
      <c r="B42" s="23" t="s">
        <v>43</v>
      </c>
      <c r="C42" s="22" t="s">
        <v>20</v>
      </c>
      <c r="D42" s="21">
        <f>(1.2*3*5)</f>
        <v>18</v>
      </c>
      <c r="E42" s="36"/>
      <c r="F42" s="30"/>
    </row>
    <row r="43" spans="1:12" ht="111" x14ac:dyDescent="0.5">
      <c r="A43" s="21">
        <v>37</v>
      </c>
      <c r="B43" s="23" t="s">
        <v>59</v>
      </c>
      <c r="C43" s="22" t="s">
        <v>5</v>
      </c>
      <c r="D43" s="21">
        <v>4</v>
      </c>
      <c r="E43" s="36"/>
      <c r="F43" s="30"/>
    </row>
    <row r="44" spans="1:12" ht="111" x14ac:dyDescent="0.5">
      <c r="A44" s="21">
        <v>38</v>
      </c>
      <c r="B44" s="23" t="s">
        <v>44</v>
      </c>
      <c r="C44" s="22" t="s">
        <v>6</v>
      </c>
      <c r="D44" s="21">
        <v>2</v>
      </c>
      <c r="E44" s="36"/>
      <c r="F44" s="30"/>
    </row>
    <row r="45" spans="1:12" ht="92.5" x14ac:dyDescent="0.5">
      <c r="A45" s="21">
        <v>39</v>
      </c>
      <c r="B45" s="23" t="s">
        <v>45</v>
      </c>
      <c r="C45" s="22" t="s">
        <v>6</v>
      </c>
      <c r="D45" s="21">
        <v>1</v>
      </c>
      <c r="E45" s="36"/>
      <c r="F45" s="30"/>
    </row>
    <row r="46" spans="1:12" ht="166.5" x14ac:dyDescent="0.5">
      <c r="A46" s="21">
        <v>40</v>
      </c>
      <c r="B46" s="26" t="s">
        <v>46</v>
      </c>
      <c r="C46" s="22" t="s">
        <v>6</v>
      </c>
      <c r="D46" s="21">
        <v>1</v>
      </c>
      <c r="E46" s="36"/>
      <c r="F46" s="30"/>
    </row>
    <row r="47" spans="1:12" ht="111" x14ac:dyDescent="0.5">
      <c r="A47" s="21">
        <v>41</v>
      </c>
      <c r="B47" s="3" t="s">
        <v>54</v>
      </c>
      <c r="C47" s="4" t="s">
        <v>17</v>
      </c>
      <c r="D47" s="4">
        <v>1</v>
      </c>
      <c r="E47" s="34"/>
      <c r="F47" s="33"/>
    </row>
    <row r="48" spans="1:12" ht="18.5" x14ac:dyDescent="0.5">
      <c r="A48" s="21">
        <v>42</v>
      </c>
      <c r="B48" s="27" t="s">
        <v>52</v>
      </c>
      <c r="C48" s="25"/>
      <c r="D48" s="28"/>
      <c r="E48" s="37"/>
      <c r="F48" s="31"/>
      <c r="J48" s="1" t="s">
        <v>60</v>
      </c>
    </row>
    <row r="49" spans="1:12" ht="92.5" x14ac:dyDescent="0.5">
      <c r="A49" s="21">
        <v>43</v>
      </c>
      <c r="B49" s="23" t="s">
        <v>62</v>
      </c>
      <c r="C49" s="22" t="s">
        <v>5</v>
      </c>
      <c r="D49" s="21">
        <v>1</v>
      </c>
      <c r="E49" s="36"/>
      <c r="F49" s="30"/>
    </row>
    <row r="50" spans="1:12" ht="74" x14ac:dyDescent="0.5">
      <c r="A50" s="21">
        <v>44</v>
      </c>
      <c r="B50" s="23" t="s">
        <v>47</v>
      </c>
      <c r="C50" s="22" t="s">
        <v>48</v>
      </c>
      <c r="D50" s="21">
        <v>1</v>
      </c>
      <c r="E50" s="36"/>
      <c r="F50" s="30"/>
    </row>
    <row r="51" spans="1:12" ht="74" x14ac:dyDescent="0.5">
      <c r="A51" s="21">
        <v>45</v>
      </c>
      <c r="B51" s="23" t="s">
        <v>49</v>
      </c>
      <c r="C51" s="22" t="s">
        <v>9</v>
      </c>
      <c r="D51" s="21">
        <v>1</v>
      </c>
      <c r="E51" s="36"/>
      <c r="F51" s="30"/>
    </row>
    <row r="52" spans="1:12" ht="111" x14ac:dyDescent="0.5">
      <c r="A52" s="21">
        <v>46</v>
      </c>
      <c r="B52" s="23" t="s">
        <v>61</v>
      </c>
      <c r="C52" s="22" t="s">
        <v>9</v>
      </c>
      <c r="D52" s="21">
        <v>1</v>
      </c>
      <c r="E52" s="36"/>
      <c r="F52" s="30"/>
    </row>
    <row r="53" spans="1:12" ht="56" thickBot="1" x14ac:dyDescent="0.55000000000000004">
      <c r="A53" s="21">
        <v>47</v>
      </c>
      <c r="B53" s="23" t="s">
        <v>50</v>
      </c>
      <c r="C53" s="22" t="s">
        <v>9</v>
      </c>
      <c r="D53" s="21">
        <v>1</v>
      </c>
      <c r="E53" s="38"/>
      <c r="F53" s="30"/>
    </row>
    <row r="54" spans="1:12" ht="40" customHeight="1" thickBot="1" x14ac:dyDescent="0.55000000000000004">
      <c r="A54" s="39" t="s">
        <v>68</v>
      </c>
      <c r="B54" s="40"/>
      <c r="C54" s="40"/>
      <c r="D54" s="40"/>
      <c r="E54" s="41"/>
      <c r="F54" s="35"/>
      <c r="L54" s="1" t="s">
        <v>60</v>
      </c>
    </row>
    <row r="55" spans="1:12" x14ac:dyDescent="0.5">
      <c r="A55" s="2"/>
    </row>
    <row r="56" spans="1:12" x14ac:dyDescent="0.5">
      <c r="A56" s="2"/>
    </row>
    <row r="57" spans="1:12" x14ac:dyDescent="0.5">
      <c r="A57" s="2"/>
    </row>
    <row r="58" spans="1:12" x14ac:dyDescent="0.5">
      <c r="A58" s="2"/>
    </row>
    <row r="59" spans="1:12" x14ac:dyDescent="0.5">
      <c r="A59" s="2"/>
    </row>
    <row r="60" spans="1:12" x14ac:dyDescent="0.5">
      <c r="A60" s="2"/>
    </row>
    <row r="61" spans="1:12" x14ac:dyDescent="0.5">
      <c r="A61" s="2"/>
    </row>
    <row r="62" spans="1:12" x14ac:dyDescent="0.5">
      <c r="A62" s="2"/>
    </row>
    <row r="63" spans="1:12" x14ac:dyDescent="0.5">
      <c r="A63" s="2"/>
    </row>
    <row r="64" spans="1:12"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sheetData>
  <sheetProtection selectLockedCells="1"/>
  <mergeCells count="3">
    <mergeCell ref="A54:E54"/>
    <mergeCell ref="B29:C29"/>
    <mergeCell ref="B40:D40"/>
  </mergeCells>
  <pageMargins left="0.7" right="0.7" top="0.75" bottom="0.75" header="0.3" footer="0.3"/>
  <pageSetup scale="91" orientation="portrait" r:id="rId1"/>
  <headerFooter>
    <oddFooter xml:space="preserve">&amp;LSignature: &amp;CPage  &amp;P of &amp;N&amp;RBOQ- </oddFooter>
  </headerFooter>
  <rowBreaks count="1" manualBreakCount="1">
    <brk id="4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BOQ-GFS</vt:lpstr>
      <vt:lpstr>'BOQ-GFS'!Print_Area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2024-08-25T10:11:34Z</cp:lastPrinted>
  <dcterms:created xsi:type="dcterms:W3CDTF">2016-04-25T18:03:52Z</dcterms:created>
  <dcterms:modified xsi:type="dcterms:W3CDTF">2024-10-01T17:38:01Z</dcterms:modified>
</cp:coreProperties>
</file>