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aakulo\Desktop\DESKTOP\SOMJR\RCC TENDER BID DOCUMENTS\"/>
    </mc:Choice>
  </mc:AlternateContent>
  <xr:revisionPtr revIDLastSave="0" documentId="8_{54C94297-990E-4FB1-B012-C621927DD23D}" xr6:coauthVersionLast="47" xr6:coauthVersionMax="47" xr10:uidLastSave="{00000000-0000-0000-0000-000000000000}"/>
  <bookViews>
    <workbookView xWindow="-120" yWindow="-120" windowWidth="20730" windowHeight="11040" firstSheet="1" activeTab="3" xr2:uid="{660AE14C-3398-44B3-9683-414DCC81B856}"/>
  </bookViews>
  <sheets>
    <sheet name="water pipe line system" sheetId="1" r:id="rId1"/>
    <sheet name="water pump and generator system" sheetId="2" r:id="rId2"/>
    <sheet name="BOQ of constructionwater koisk " sheetId="3" r:id="rId3"/>
    <sheet name="Summary sheet." sheetId="4" r:id="rId4"/>
  </sheets>
  <definedNames>
    <definedName name="_xlnm.Print_Area" localSheetId="2">'BOQ of constructionwater koisk '!$A$1:$F$41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3" l="1"/>
  <c r="F10" i="2"/>
  <c r="E5" i="4" s="1"/>
  <c r="F5" i="4" s="1"/>
  <c r="F20" i="1"/>
  <c r="F6" i="1"/>
  <c r="F12" i="1" s="1"/>
  <c r="F38" i="3"/>
  <c r="F37" i="3"/>
  <c r="F36" i="3"/>
  <c r="F35" i="3"/>
  <c r="F34" i="3"/>
  <c r="F33" i="3"/>
  <c r="F32" i="3"/>
  <c r="F39" i="3" s="1"/>
  <c r="E40" i="3" s="1"/>
  <c r="F40" i="3" s="1"/>
  <c r="F27" i="3"/>
  <c r="F26" i="3"/>
  <c r="F25" i="3"/>
  <c r="F24" i="3"/>
  <c r="F23" i="3"/>
  <c r="F22" i="3"/>
  <c r="F21" i="3"/>
  <c r="F20" i="3"/>
  <c r="F19" i="3"/>
  <c r="F15" i="3"/>
  <c r="F14" i="3"/>
  <c r="F13" i="3"/>
  <c r="F12" i="3"/>
  <c r="F11" i="3"/>
  <c r="F10" i="3"/>
  <c r="F9" i="3"/>
  <c r="F8" i="3"/>
  <c r="F7" i="3"/>
  <c r="F6" i="3"/>
  <c r="F5" i="3"/>
  <c r="F9" i="2"/>
  <c r="F8" i="2"/>
  <c r="F7" i="2"/>
  <c r="F6" i="2"/>
  <c r="F5" i="2"/>
  <c r="F4" i="2"/>
  <c r="F22" i="1"/>
  <c r="F23" i="1" s="1"/>
  <c r="F19" i="1"/>
  <c r="F18" i="1"/>
  <c r="F17" i="1"/>
  <c r="F16" i="1"/>
  <c r="F15" i="1"/>
  <c r="F14" i="1"/>
  <c r="F11" i="1"/>
  <c r="F10" i="1"/>
  <c r="F9" i="1"/>
  <c r="F8" i="1"/>
  <c r="F7" i="1"/>
  <c r="F5" i="1"/>
  <c r="F29" i="3" l="1"/>
  <c r="E30" i="3" s="1"/>
  <c r="F30" i="3" s="1"/>
  <c r="F16" i="3"/>
  <c r="E17" i="3" s="1"/>
  <c r="F17" i="3" s="1"/>
  <c r="F24" i="1"/>
  <c r="E4" i="4" s="1"/>
  <c r="F4" i="4" s="1"/>
  <c r="F41" i="3" l="1"/>
  <c r="E6" i="4" s="1"/>
  <c r="F6" i="4" s="1"/>
  <c r="F7" i="4" s="1"/>
</calcChain>
</file>

<file path=xl/sharedStrings.xml><?xml version="1.0" encoding="utf-8"?>
<sst xmlns="http://schemas.openxmlformats.org/spreadsheetml/2006/main" count="151" uniqueCount="105">
  <si>
    <t>Unit</t>
  </si>
  <si>
    <t>Quantity</t>
  </si>
  <si>
    <t>Unit Rate (USD)</t>
  </si>
  <si>
    <t>Amount (USD)</t>
  </si>
  <si>
    <t>Transportation of  equipment and materials to the work sites; coordination and setting out of pipeline routes.</t>
  </si>
  <si>
    <t>LS</t>
  </si>
  <si>
    <t>Supply and install 3-inch (DN80 nominal) GI pipe, Class B, including handling, cutting, threading/jointing as applicable, supports where required, joint sealing, alignment and testing.</t>
  </si>
  <si>
    <t>No.</t>
  </si>
  <si>
    <t>Supply and install 2-inch  GI pipe, Class B, including for out let ,inlet pipe including cutting, threading/jointing as applicable, supports where required, joint sealing, and stop cock.,reducer.</t>
  </si>
  <si>
    <t>Supply and install 3-inch  HDPE pipe, PN10, 600 m, including unloading, stringing, alignment, jointing by approved method, lowering into trench, connection and testing.</t>
  </si>
  <si>
    <t>m</t>
  </si>
  <si>
    <t>Supply and install 2-inch HDPE primary Distribution pipe, PN10, 3000m, including unloading, stringing, alignment, jointing by approved method, lowering into trench, connection and testing.</t>
  </si>
  <si>
    <t>Supply and install 1.5-inch HDPE secondary Distribution pipe, PN10, 1400m, including unloading, stringing, alignment, jointing by approved method, lowering into trench, connection and testing.</t>
  </si>
  <si>
    <t>FITTINGS, CONNECTIONS AND ACCESSORIES</t>
  </si>
  <si>
    <t xml:space="preserve">Supply and install 3-inch HDPE-compatible couplers/connectors, including all required jointing materials. </t>
  </si>
  <si>
    <t>Supply and install 3-inch × 2-inch reducers / reducing fittings, compatible with pipe material and pressure rating.</t>
  </si>
  <si>
    <t>Supply and install 2-inch × 1.5-inch reducers / reducing fittings, compatible with pipe material and pressure rating.</t>
  </si>
  <si>
    <t>Supply and install 1.5-inch tees, elbows/bends, adaptors, flanges/unions, end caps, valves, transition fittings and other connection accessories required to complete the pipeline, all pressure-rated and compatible with the pipe system.</t>
  </si>
  <si>
    <t>PS</t>
  </si>
  <si>
    <t>Supply and install GI-to-HDPE transition fittings and any required flange, backing ring, gasket, bolts, nuts and washers.</t>
  </si>
  <si>
    <t>Meter</t>
  </si>
  <si>
    <t>Transportation, tools, equipment and materials to the work sites; coordination and setting out of pipeline routes.</t>
  </si>
  <si>
    <t>Supply and Delivery of a 30 kVA Perkins Diesel Generator Set. Installation, Testing, and Commissioning of the Generator.</t>
  </si>
  <si>
    <t>Supply and Installation of a 7.5 kW Lorentz Solar Pump Inverter</t>
  </si>
  <si>
    <t>Supply and Installation of an Electrical Control Panel for the Water Pumping System.</t>
  </si>
  <si>
    <t>Supply and Installation of a 100-Ampere Electrical Changeover Switch for the Water Pumping System.</t>
  </si>
  <si>
    <t>Grand total cost</t>
  </si>
  <si>
    <t>S/N</t>
  </si>
  <si>
    <t>Qty</t>
  </si>
  <si>
    <t>Unit
Cost ($)</t>
  </si>
  <si>
    <t>Total Cost
($)</t>
  </si>
  <si>
    <t>Excavation foundation trenches of smart water kiosk with dimension of 1610mmx1010mmx750mm</t>
  </si>
  <si>
    <t>cum</t>
  </si>
  <si>
    <t>Casting 150mm thick rcc strip foundation with 3 T8150mm both way conrete class 20/20 with dimension of 1310mmx410mmx150mm</t>
  </si>
  <si>
    <t>construction of conrete foundation block with 1310mmx410mmx300mm</t>
  </si>
  <si>
    <t>SQ</t>
  </si>
  <si>
    <t>Construction of 300mmSQx550mm anchored concrete block for CHS suporting solar panel 1610mmx110mmx300mm</t>
  </si>
  <si>
    <t>Casting 150mm thick rcc slab with BRCA98 mesh of concrete class 20/20 with dimension of 1310mmx1010mmx150mm</t>
  </si>
  <si>
    <t>Construction of smart water kiosk wall with dimension of 1310mmx2+410mmx2x110mm</t>
  </si>
  <si>
    <t>Casting of 100mm thick smart kioslk cover slab 1310mmx410mmx100mm</t>
  </si>
  <si>
    <t>Aplying 25mm thick of plastering for all smart kios walls with  cement and sand ration of 1:3</t>
  </si>
  <si>
    <t xml:space="preserve">Supply and install 35mmx3mm CHS solar steel post including welding </t>
  </si>
  <si>
    <t>PCS</t>
  </si>
  <si>
    <t>Welding solar panel frame to the top of the solar pole</t>
  </si>
  <si>
    <t>job</t>
  </si>
  <si>
    <t xml:space="preserve">Supply and install 1.5" Gate valve </t>
  </si>
  <si>
    <t>NO</t>
  </si>
  <si>
    <t>Site clearance of the area of  4mX4m around fence work.</t>
  </si>
  <si>
    <t>m2</t>
  </si>
  <si>
    <t>Excavation of the foundation trench (0.4m deepx0.4m wide) 16m long</t>
  </si>
  <si>
    <t>M3</t>
  </si>
  <si>
    <t>M2</t>
  </si>
  <si>
    <t>Supplying and install stainless steel Wire mesh fence with the role zise of 25mx2m and 2.3mm-2.8mm diameter.</t>
  </si>
  <si>
    <t>Roll</t>
  </si>
  <si>
    <t>Provide and install  regular metal   doors for fence wall (2.2m hightx 1m Wide) at main gate</t>
  </si>
  <si>
    <t>No</t>
  </si>
  <si>
    <t>Supply and install barber wire for tighten mesh wire.</t>
  </si>
  <si>
    <t>Supply and welding steel bar of 12mm for eracting fence wall.</t>
  </si>
  <si>
    <t>Excavation of base foundation trench (2.4x2.4x0.3m deep)</t>
  </si>
  <si>
    <t>Cu.m</t>
  </si>
  <si>
    <t>Supplying and laying 250 mm approved hardcore filling spread well rammed and compacted</t>
  </si>
  <si>
    <t>Supplying and laying 50 mm approved lean concrete above the hardcore, spread well and smoothed.</t>
  </si>
  <si>
    <t>Construct a rubble massonary wall of 2.4m*2.4m and 0.4m high, with mortar mix ratio 1:4.</t>
  </si>
  <si>
    <t>Casting of Vertical RCC wall of water point with dimension  (1.2m widht*0.8m high* 0.2m thick), mixing ration 1:2:4, Y12mm@20cm c/c with 6mm stirups.</t>
  </si>
  <si>
    <t>Plumping work, including fixing Gi pipe 1", 6 peeckoks, elbows, Gi tee and gate valve.</t>
  </si>
  <si>
    <t>Excavate Soak away pit located 4meters from the structure. The drainage channel to be linked with soak away pit with a 2" PVC drainage pipe. The Soak pit to have 1m Diameter and 1.5metres deep, filled with Hardcore.</t>
  </si>
  <si>
    <t xml:space="preserve">Grand total </t>
  </si>
  <si>
    <t xml:space="preserve">Total Cost of construction 2  community water kiosk </t>
  </si>
  <si>
    <t xml:space="preserve"> Construction of 2 normal  community Water points (kiosks), </t>
  </si>
  <si>
    <t>Rehabilitation of Elevated water tank and HDPE PIPE SUPPLY AND INSTALLATION</t>
  </si>
  <si>
    <t>Rehabilitation of elevated RCC tank, through re- plastering internal and fixing external cracks, then apply with distemper painting, and fix Gi pipe, inlet, outlet, wash out, over flow.</t>
  </si>
  <si>
    <t>lums</t>
  </si>
  <si>
    <t>#</t>
  </si>
  <si>
    <t>Welding elbows, tees, reducers, flanges, and other compatible fittings, using welding pipe fusion including Generator  providing power supply for fusion activity.</t>
  </si>
  <si>
    <t>pipes joined</t>
  </si>
  <si>
    <t>Sub-Total 1</t>
  </si>
  <si>
    <t xml:space="preserve">Description </t>
  </si>
  <si>
    <t>Sub-Total 2</t>
  </si>
  <si>
    <t>PIPE-LINE TRENCH EXCAVATION, AND BACKFILLING</t>
  </si>
  <si>
    <t>Sub-Total 3.</t>
  </si>
  <si>
    <t>Grand Total.</t>
  </si>
  <si>
    <t>Supply and Installation of a 5.5 kW Lorentz Submersible Water Pump for purified water pumping</t>
  </si>
  <si>
    <t>pcs</t>
  </si>
  <si>
    <t>Description</t>
  </si>
  <si>
    <t>Sub-Total1 for construction of 1 ATM house.</t>
  </si>
  <si>
    <t>Construction 2 SMART Water kiosk House(ATMs)</t>
  </si>
  <si>
    <t>Sub-total  For  2  smart kiosk building (Atm)</t>
  </si>
  <si>
    <t>Construction of Stone massonery  foundation wall  (0.4X0.6)M x 16m long</t>
  </si>
  <si>
    <t xml:space="preserve"> Apply Cement plastering with mix ratio of 1:4 to all  exteranal and internal foundation wall.</t>
  </si>
  <si>
    <t>BOQ Construction of water smart kiosk Chain link fence and sun-shade.</t>
  </si>
  <si>
    <t>Supply and install 2 inch Gi MS cercular pipe of 3m height the work will inluding transportations.</t>
  </si>
  <si>
    <t>Construct two sun-shades roofings for the 4 water points. This is consisting, supplying and eracting 16no Gi pipe post, (4no in each shade roof) with 3m high and base dimensions of 3m*3m square in each shade. Then install corrugated iron sheet roof with timber roof trusses c/c 3m. All roof trusses anchored directly with Gi posts. And all joints of roof trusses and purloins to be tied to gether . Dimension tie beam 2"x6", rafter 2"x4", purloins 2"x3", king post 2"x6", Brazing 2"x3".</t>
  </si>
  <si>
    <t>Sub-Total for One fence and shade.</t>
  </si>
  <si>
    <t>Sub total of 4 Fences and shades.</t>
  </si>
  <si>
    <t>no</t>
  </si>
  <si>
    <t xml:space="preserve">Sub-total of construction  1 water kiosk </t>
  </si>
  <si>
    <t>BILL OF QUANTITIES (BOQ) Construction of Water Supply Sytem in Dararwayne District.</t>
  </si>
  <si>
    <t>BILL OF QUANTITIES (BOQ)  Construction of Community water point kiosk.</t>
  </si>
  <si>
    <t>BILL OF QUANTITIES (BOQ) – SUPPLY and Install Electric generator and water pumps.</t>
  </si>
  <si>
    <t>BILL OF QUANTITIES (BOQ)- Installation of water pipeline distribution system.</t>
  </si>
  <si>
    <t>Installation of Water Pipline Distribution System</t>
  </si>
  <si>
    <t>Supply of Electric Generator and water pumps</t>
  </si>
  <si>
    <t>Construction of Community water points (Kiosks)</t>
  </si>
  <si>
    <t>Grand Total Cost.</t>
  </si>
  <si>
    <t>Excavate pipeline trenches in ordinary soil to 0.60 m depth and 0.40 m *5000m trench long, Using Excavation machinaries ( JCP- excavator or similar).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</si>
</sst>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0.0"/>
    <numFmt numFmtId="165" formatCode="_([$$-409]* #,##0.00_);_([$$-409]* \(#,##0.00\);_([$$-409]* &quot;-&quot;??_);_(@_)"/>
    <numFmt numFmtId="166" formatCode="_-[$$-409]* #,##0.00_ ;_-[$$-409]* \-#,##0.00\ ;_-[$$-409]* &quot;-&quot;??_ ;_-@_ "/>
    <numFmt numFmtId="167" formatCode="#,##0.####"/>
    <numFmt numFmtId="168" formatCode="#,##0.##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2" fillId="0" borderId="1" xfId="0" applyFont="1" applyBorder="1" applyAlignment="1">
      <alignment vertical="top" wrapText="1"/>
    </xf>
    <xf numFmtId="166" fontId="3" fillId="0" borderId="1" xfId="0" applyNumberFormat="1" applyFont="1" applyBorder="1" applyAlignment="1">
      <alignment vertical="top" wrapText="1"/>
    </xf>
    <xf numFmtId="166" fontId="3" fillId="0" borderId="0" xfId="0" applyNumberFormat="1" applyFont="1"/>
    <xf numFmtId="166" fontId="2" fillId="0" borderId="1" xfId="0" applyNumberFormat="1" applyFont="1" applyBorder="1" applyAlignment="1">
      <alignment vertical="top" wrapText="1"/>
    </xf>
    <xf numFmtId="0" fontId="2" fillId="0" borderId="0" xfId="0" applyFont="1"/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4" fontId="3" fillId="3" borderId="1" xfId="0" applyNumberFormat="1" applyFont="1" applyFill="1" applyBorder="1" applyAlignment="1">
      <alignment vertical="top" wrapText="1"/>
    </xf>
    <xf numFmtId="166" fontId="3" fillId="3" borderId="1" xfId="0" applyNumberFormat="1" applyFont="1" applyFill="1" applyBorder="1" applyAlignment="1">
      <alignment vertical="top" wrapText="1"/>
    </xf>
    <xf numFmtId="4" fontId="2" fillId="3" borderId="1" xfId="0" applyNumberFormat="1" applyFont="1" applyFill="1" applyBorder="1" applyAlignment="1">
      <alignment vertical="top" wrapText="1"/>
    </xf>
    <xf numFmtId="166" fontId="2" fillId="3" borderId="1" xfId="0" applyNumberFormat="1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66" fontId="2" fillId="0" borderId="5" xfId="0" applyNumberFormat="1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166" fontId="2" fillId="0" borderId="14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  <xf numFmtId="166" fontId="3" fillId="0" borderId="9" xfId="1" applyNumberFormat="1" applyFont="1" applyBorder="1" applyAlignment="1">
      <alignment vertical="top" wrapText="1"/>
    </xf>
    <xf numFmtId="166" fontId="3" fillId="0" borderId="9" xfId="1" applyNumberFormat="1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166" fontId="2" fillId="3" borderId="9" xfId="1" applyNumberFormat="1" applyFont="1" applyFill="1" applyBorder="1" applyAlignment="1">
      <alignment vertical="top" wrapText="1"/>
    </xf>
    <xf numFmtId="166" fontId="2" fillId="0" borderId="9" xfId="1" applyNumberFormat="1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164" fontId="2" fillId="0" borderId="15" xfId="0" applyNumberFormat="1" applyFont="1" applyBorder="1" applyAlignment="1">
      <alignment vertical="top" wrapText="1"/>
    </xf>
    <xf numFmtId="166" fontId="2" fillId="0" borderId="17" xfId="0" applyNumberFormat="1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7" xfId="0" applyFont="1" applyBorder="1"/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167" fontId="3" fillId="0" borderId="2" xfId="0" applyNumberFormat="1" applyFont="1" applyBorder="1" applyAlignment="1">
      <alignment horizontal="right" vertical="top" wrapText="1"/>
    </xf>
    <xf numFmtId="168" fontId="3" fillId="0" borderId="1" xfId="0" applyNumberFormat="1" applyFont="1" applyBorder="1" applyAlignment="1">
      <alignment horizontal="right" vertical="center"/>
    </xf>
    <xf numFmtId="168" fontId="3" fillId="0" borderId="1" xfId="0" applyNumberFormat="1" applyFont="1" applyBorder="1" applyAlignment="1">
      <alignment horizontal="right"/>
    </xf>
    <xf numFmtId="3" fontId="2" fillId="4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vertical="center" wrapText="1"/>
    </xf>
    <xf numFmtId="166" fontId="3" fillId="0" borderId="2" xfId="1" applyNumberFormat="1" applyFont="1" applyFill="1" applyBorder="1" applyAlignment="1">
      <alignment horizontal="right" vertical="top" wrapText="1"/>
    </xf>
    <xf numFmtId="166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/>
    </xf>
    <xf numFmtId="166" fontId="3" fillId="0" borderId="9" xfId="0" applyNumberFormat="1" applyFont="1" applyBorder="1" applyAlignment="1">
      <alignment horizontal="right"/>
    </xf>
    <xf numFmtId="0" fontId="2" fillId="2" borderId="21" xfId="0" applyFont="1" applyFill="1" applyBorder="1" applyAlignment="1">
      <alignment horizontal="left" vertical="top" wrapText="1"/>
    </xf>
    <xf numFmtId="167" fontId="2" fillId="2" borderId="21" xfId="0" applyNumberFormat="1" applyFont="1" applyFill="1" applyBorder="1" applyAlignment="1">
      <alignment horizontal="right" vertical="top" wrapText="1"/>
    </xf>
    <xf numFmtId="0" fontId="2" fillId="2" borderId="21" xfId="0" applyFont="1" applyFill="1" applyBorder="1" applyAlignment="1">
      <alignment horizontal="left" vertical="top" wrapText="1" indent="1"/>
    </xf>
    <xf numFmtId="166" fontId="2" fillId="2" borderId="21" xfId="1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167" fontId="2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 indent="1"/>
    </xf>
    <xf numFmtId="165" fontId="2" fillId="2" borderId="1" xfId="1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166" fontId="2" fillId="4" borderId="1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top" wrapText="1"/>
    </xf>
    <xf numFmtId="167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left" vertical="top" wrapText="1" indent="1"/>
    </xf>
    <xf numFmtId="166" fontId="3" fillId="0" borderId="21" xfId="1" applyNumberFormat="1" applyFont="1" applyFill="1" applyBorder="1" applyAlignment="1">
      <alignment horizontal="right" vertical="top" wrapText="1"/>
    </xf>
    <xf numFmtId="0" fontId="3" fillId="0" borderId="22" xfId="0" applyFont="1" applyBorder="1"/>
    <xf numFmtId="0" fontId="3" fillId="0" borderId="23" xfId="0" applyFont="1" applyBorder="1"/>
    <xf numFmtId="166" fontId="3" fillId="0" borderId="23" xfId="0" applyNumberFormat="1" applyFont="1" applyBorder="1"/>
    <xf numFmtId="166" fontId="3" fillId="0" borderId="24" xfId="0" applyNumberFormat="1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44" fontId="3" fillId="0" borderId="9" xfId="1" applyFont="1" applyFill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44" fontId="5" fillId="0" borderId="17" xfId="1" applyFont="1" applyFill="1" applyBorder="1" applyAlignment="1">
      <alignment vertical="top" wrapText="1"/>
    </xf>
    <xf numFmtId="0" fontId="3" fillId="0" borderId="2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top" wrapText="1"/>
    </xf>
    <xf numFmtId="166" fontId="3" fillId="0" borderId="26" xfId="1" applyNumberFormat="1" applyFont="1" applyFill="1" applyBorder="1" applyAlignment="1">
      <alignment horizontal="right" vertical="top" wrapText="1"/>
    </xf>
    <xf numFmtId="0" fontId="2" fillId="2" borderId="25" xfId="0" applyFont="1" applyFill="1" applyBorder="1" applyAlignment="1">
      <alignment horizontal="center" vertical="top" wrapText="1"/>
    </xf>
    <xf numFmtId="166" fontId="2" fillId="2" borderId="27" xfId="1" applyNumberFormat="1" applyFont="1" applyFill="1" applyBorder="1" applyAlignment="1">
      <alignment horizontal="right" vertical="top" wrapText="1"/>
    </xf>
    <xf numFmtId="0" fontId="2" fillId="2" borderId="28" xfId="0" applyFont="1" applyFill="1" applyBorder="1" applyAlignment="1">
      <alignment horizontal="center" vertical="top" wrapText="1"/>
    </xf>
    <xf numFmtId="166" fontId="2" fillId="2" borderId="9" xfId="1" applyNumberFormat="1" applyFont="1" applyFill="1" applyBorder="1" applyAlignment="1">
      <alignment horizontal="right" vertical="top" wrapText="1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66" fontId="3" fillId="0" borderId="9" xfId="0" applyNumberFormat="1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0" fontId="2" fillId="4" borderId="7" xfId="0" applyFont="1" applyFill="1" applyBorder="1" applyAlignment="1">
      <alignment horizontal="left" vertical="center"/>
    </xf>
    <xf numFmtId="166" fontId="2" fillId="4" borderId="9" xfId="0" applyNumberFormat="1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left" vertical="top"/>
    </xf>
    <xf numFmtId="166" fontId="2" fillId="4" borderId="9" xfId="0" applyNumberFormat="1" applyFont="1" applyFill="1" applyBorder="1" applyAlignment="1">
      <alignment horizontal="righ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166" fontId="2" fillId="0" borderId="17" xfId="0" applyNumberFormat="1" applyFont="1" applyBorder="1" applyAlignment="1">
      <alignment horizontal="right"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0" borderId="29" xfId="0" applyFont="1" applyBorder="1" applyAlignment="1">
      <alignment horizontal="center" vertical="top" wrapText="1"/>
    </xf>
    <xf numFmtId="166" fontId="3" fillId="0" borderId="27" xfId="1" applyNumberFormat="1" applyFont="1" applyFill="1" applyBorder="1" applyAlignment="1">
      <alignment horizontal="right" vertical="top" wrapText="1"/>
    </xf>
    <xf numFmtId="166" fontId="6" fillId="0" borderId="17" xfId="0" applyNumberFormat="1" applyFont="1" applyBorder="1"/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/>
    <xf numFmtId="0" fontId="3" fillId="0" borderId="9" xfId="0" applyFont="1" applyBorder="1"/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166" fontId="2" fillId="0" borderId="8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215661</xdr:colOff>
      <xdr:row>0</xdr:row>
      <xdr:rowOff>107831</xdr:rowOff>
    </xdr:from>
    <xdr:to>
      <xdr:col>1</xdr:col>
      <xdr:colOff>1928962</xdr:colOff>
      <xdr:row>0</xdr:row>
      <xdr:rowOff>626015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6D2343-5C23-BB9D-7493-D95E6E4CB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61" y="107831"/>
          <a:ext cx="2072735" cy="5181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155965</xdr:colOff>
      <xdr:row>0</xdr:row>
      <xdr:rowOff>116974</xdr:rowOff>
    </xdr:from>
    <xdr:to>
      <xdr:col>1</xdr:col>
      <xdr:colOff>1950191</xdr:colOff>
      <xdr:row>0</xdr:row>
      <xdr:rowOff>635158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165679-4E89-47A5-9B50-FD6C719A3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65" y="116974"/>
          <a:ext cx="2072735" cy="5181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148573</xdr:colOff>
      <xdr:row>0</xdr:row>
      <xdr:rowOff>110073</xdr:rowOff>
    </xdr:from>
    <xdr:to>
      <xdr:col>1</xdr:col>
      <xdr:colOff>1837662</xdr:colOff>
      <xdr:row>0</xdr:row>
      <xdr:rowOff>628257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44A6B6-A53A-4612-831A-6639835EF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73" y="110073"/>
          <a:ext cx="2069004" cy="5181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156966</xdr:colOff>
      <xdr:row>0</xdr:row>
      <xdr:rowOff>99887</xdr:rowOff>
    </xdr:from>
    <xdr:to>
      <xdr:col>1</xdr:col>
      <xdr:colOff>1730263</xdr:colOff>
      <xdr:row>0</xdr:row>
      <xdr:rowOff>618071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2829AE-687F-44F1-B17D-5DC844534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66" y="99887"/>
          <a:ext cx="2072735" cy="518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3430-1C80-42F1-B036-EE504586B864}">
  <dimension ref="A1:L24"/>
  <sheetViews>
    <sheetView view="pageBreakPreview" topLeftCell="A16" zoomScaleNormal="100" zoomScaleSheetLayoutView="100" workbookViewId="0">
      <selection activeCell="E22" sqref="E22"/>
    </sheetView>
  </sheetViews>
  <sheetFormatPr defaultColWidth="8.85546875" defaultRowHeight="15.75" x14ac:dyDescent="0.25"/>
  <cols>
    <col min="1" max="1" width="5.140625" style="1" customWidth="1"/>
    <col min="2" max="2" width="40.42578125" style="1" customWidth="1"/>
    <col min="3" max="3" width="8.42578125" style="1" customWidth="1"/>
    <col min="4" max="4" width="9.140625" style="1" customWidth="1"/>
    <col min="5" max="5" width="12.42578125" style="10" customWidth="1"/>
    <col min="6" max="6" width="14.42578125" style="10" bestFit="1" customWidth="1"/>
    <col min="7" max="8" width="8.85546875" style="1"/>
    <col min="9" max="9" width="9.85546875" style="1" bestFit="1" customWidth="1"/>
    <col min="10" max="10" width="8.85546875" style="1"/>
    <col min="11" max="11" width="11" style="1" bestFit="1" customWidth="1"/>
    <col min="12" max="16384" width="8.85546875" style="1"/>
  </cols>
  <sheetData>
    <row r="1" spans="1:12" ht="56.45" customHeight="1" thickBot="1" x14ac:dyDescent="0.3">
      <c r="A1" s="75"/>
      <c r="B1" s="76"/>
      <c r="C1" s="76"/>
      <c r="D1" s="76"/>
      <c r="E1" s="77"/>
      <c r="F1" s="78"/>
    </row>
    <row r="2" spans="1:12" ht="32.450000000000003" customHeight="1" thickBot="1" x14ac:dyDescent="0.3">
      <c r="A2" s="115" t="s">
        <v>99</v>
      </c>
      <c r="B2" s="116"/>
      <c r="C2" s="116"/>
      <c r="D2" s="116"/>
      <c r="E2" s="116"/>
      <c r="F2" s="117"/>
    </row>
    <row r="3" spans="1:12" ht="33.6" customHeight="1" x14ac:dyDescent="0.25">
      <c r="A3" s="21" t="s">
        <v>72</v>
      </c>
      <c r="B3" s="19" t="s">
        <v>76</v>
      </c>
      <c r="C3" s="19" t="s">
        <v>0</v>
      </c>
      <c r="D3" s="19" t="s">
        <v>1</v>
      </c>
      <c r="E3" s="20" t="s">
        <v>2</v>
      </c>
      <c r="F3" s="22" t="s">
        <v>3</v>
      </c>
    </row>
    <row r="4" spans="1:12" ht="20.100000000000001" customHeight="1" x14ac:dyDescent="0.25">
      <c r="A4" s="23">
        <v>1</v>
      </c>
      <c r="B4" s="118" t="s">
        <v>69</v>
      </c>
      <c r="C4" s="119"/>
      <c r="D4" s="119"/>
      <c r="E4" s="119"/>
      <c r="F4" s="120"/>
    </row>
    <row r="5" spans="1:12" ht="47.25" x14ac:dyDescent="0.25">
      <c r="A5" s="23">
        <v>1</v>
      </c>
      <c r="B5" s="2" t="s">
        <v>4</v>
      </c>
      <c r="C5" s="2" t="s">
        <v>5</v>
      </c>
      <c r="D5" s="3">
        <v>1</v>
      </c>
      <c r="E5" s="9"/>
      <c r="F5" s="24">
        <f t="shared" ref="F5:F11" si="0">D5*E5</f>
        <v>0</v>
      </c>
    </row>
    <row r="6" spans="1:12" ht="78.75" x14ac:dyDescent="0.25">
      <c r="A6" s="23">
        <v>1.2</v>
      </c>
      <c r="B6" s="2" t="s">
        <v>70</v>
      </c>
      <c r="C6" s="2" t="s">
        <v>71</v>
      </c>
      <c r="D6" s="2">
        <v>1</v>
      </c>
      <c r="E6" s="9"/>
      <c r="F6" s="24">
        <f t="shared" si="0"/>
        <v>0</v>
      </c>
    </row>
    <row r="7" spans="1:12" ht="78.75" x14ac:dyDescent="0.25">
      <c r="A7" s="23">
        <v>1.4</v>
      </c>
      <c r="B7" s="2" t="s">
        <v>6</v>
      </c>
      <c r="C7" s="2" t="s">
        <v>7</v>
      </c>
      <c r="D7" s="3">
        <v>3</v>
      </c>
      <c r="E7" s="9"/>
      <c r="F7" s="24">
        <f t="shared" si="0"/>
        <v>0</v>
      </c>
    </row>
    <row r="8" spans="1:12" ht="78.75" x14ac:dyDescent="0.25">
      <c r="A8" s="23">
        <v>1.6</v>
      </c>
      <c r="B8" s="2" t="s">
        <v>8</v>
      </c>
      <c r="C8" s="2" t="s">
        <v>7</v>
      </c>
      <c r="D8" s="3">
        <v>2</v>
      </c>
      <c r="E8" s="9"/>
      <c r="F8" s="24">
        <f t="shared" si="0"/>
        <v>0</v>
      </c>
    </row>
    <row r="9" spans="1:12" ht="78.75" x14ac:dyDescent="0.25">
      <c r="A9" s="23">
        <v>1.8</v>
      </c>
      <c r="B9" s="2" t="s">
        <v>9</v>
      </c>
      <c r="C9" s="2" t="s">
        <v>10</v>
      </c>
      <c r="D9" s="3">
        <v>600</v>
      </c>
      <c r="E9" s="9"/>
      <c r="F9" s="25">
        <f t="shared" si="0"/>
        <v>0</v>
      </c>
      <c r="J9" s="4"/>
      <c r="K9" s="5"/>
    </row>
    <row r="10" spans="1:12" ht="78.75" x14ac:dyDescent="0.25">
      <c r="A10" s="23">
        <v>2</v>
      </c>
      <c r="B10" s="2" t="s">
        <v>11</v>
      </c>
      <c r="C10" s="2" t="s">
        <v>10</v>
      </c>
      <c r="D10" s="3">
        <v>1700</v>
      </c>
      <c r="E10" s="9"/>
      <c r="F10" s="25">
        <f t="shared" si="0"/>
        <v>0</v>
      </c>
      <c r="K10" s="5"/>
      <c r="L10" s="5"/>
    </row>
    <row r="11" spans="1:12" ht="94.5" x14ac:dyDescent="0.25">
      <c r="A11" s="23">
        <v>2.2000000000000002</v>
      </c>
      <c r="B11" s="2" t="s">
        <v>12</v>
      </c>
      <c r="C11" s="2" t="s">
        <v>10</v>
      </c>
      <c r="D11" s="3">
        <v>2700</v>
      </c>
      <c r="E11" s="9"/>
      <c r="F11" s="25">
        <f t="shared" si="0"/>
        <v>0</v>
      </c>
      <c r="K11" s="5"/>
      <c r="L11" s="5"/>
    </row>
    <row r="12" spans="1:12" x14ac:dyDescent="0.25">
      <c r="A12" s="26">
        <v>1.7</v>
      </c>
      <c r="B12" s="13" t="s">
        <v>75</v>
      </c>
      <c r="C12" s="13"/>
      <c r="D12" s="17"/>
      <c r="E12" s="18"/>
      <c r="F12" s="27">
        <f>SUM(F5:F11)</f>
        <v>0</v>
      </c>
      <c r="K12" s="5"/>
    </row>
    <row r="13" spans="1:12" ht="31.5" x14ac:dyDescent="0.25">
      <c r="A13" s="23">
        <v>2</v>
      </c>
      <c r="B13" s="8" t="s">
        <v>13</v>
      </c>
      <c r="C13" s="8"/>
      <c r="D13" s="8"/>
      <c r="E13" s="11"/>
      <c r="F13" s="28"/>
    </row>
    <row r="14" spans="1:12" ht="47.25" x14ac:dyDescent="0.25">
      <c r="A14" s="29">
        <v>2.1</v>
      </c>
      <c r="B14" s="2" t="s">
        <v>14</v>
      </c>
      <c r="C14" s="2" t="s">
        <v>7</v>
      </c>
      <c r="D14" s="3">
        <v>7</v>
      </c>
      <c r="E14" s="9"/>
      <c r="F14" s="24">
        <f t="shared" ref="F14:F19" si="1">D14*E14</f>
        <v>0</v>
      </c>
      <c r="I14" s="4"/>
      <c r="K14" s="5"/>
    </row>
    <row r="15" spans="1:12" ht="47.25" x14ac:dyDescent="0.25">
      <c r="A15" s="23">
        <v>2.2000000000000002</v>
      </c>
      <c r="B15" s="2" t="s">
        <v>15</v>
      </c>
      <c r="C15" s="2" t="s">
        <v>7</v>
      </c>
      <c r="D15" s="3">
        <v>5</v>
      </c>
      <c r="E15" s="9"/>
      <c r="F15" s="24">
        <f t="shared" si="1"/>
        <v>0</v>
      </c>
    </row>
    <row r="16" spans="1:12" ht="47.25" x14ac:dyDescent="0.25">
      <c r="A16" s="29">
        <v>2.2999999999999998</v>
      </c>
      <c r="B16" s="2" t="s">
        <v>16</v>
      </c>
      <c r="C16" s="2" t="s">
        <v>7</v>
      </c>
      <c r="D16" s="3">
        <v>100</v>
      </c>
      <c r="E16" s="9"/>
      <c r="F16" s="24">
        <f t="shared" si="1"/>
        <v>0</v>
      </c>
      <c r="I16" s="5"/>
    </row>
    <row r="17" spans="1:6" ht="94.5" x14ac:dyDescent="0.25">
      <c r="A17" s="23">
        <v>2.4</v>
      </c>
      <c r="B17" s="2" t="s">
        <v>17</v>
      </c>
      <c r="C17" s="2" t="s">
        <v>18</v>
      </c>
      <c r="D17" s="3">
        <v>80</v>
      </c>
      <c r="E17" s="9"/>
      <c r="F17" s="24">
        <f t="shared" si="1"/>
        <v>0</v>
      </c>
    </row>
    <row r="18" spans="1:6" ht="47.25" x14ac:dyDescent="0.25">
      <c r="A18" s="29">
        <v>2.5</v>
      </c>
      <c r="B18" s="2" t="s">
        <v>19</v>
      </c>
      <c r="C18" s="2" t="s">
        <v>18</v>
      </c>
      <c r="D18" s="3">
        <v>10</v>
      </c>
      <c r="E18" s="9"/>
      <c r="F18" s="24">
        <f t="shared" si="1"/>
        <v>0</v>
      </c>
    </row>
    <row r="19" spans="1:6" ht="78.75" x14ac:dyDescent="0.25">
      <c r="A19" s="23">
        <v>2.6</v>
      </c>
      <c r="B19" s="2" t="s">
        <v>73</v>
      </c>
      <c r="C19" s="2" t="s">
        <v>74</v>
      </c>
      <c r="D19" s="3">
        <v>50</v>
      </c>
      <c r="E19" s="9"/>
      <c r="F19" s="24">
        <f t="shared" si="1"/>
        <v>0</v>
      </c>
    </row>
    <row r="20" spans="1:6" x14ac:dyDescent="0.25">
      <c r="A20" s="26"/>
      <c r="B20" s="13" t="s">
        <v>77</v>
      </c>
      <c r="C20" s="14"/>
      <c r="D20" s="15"/>
      <c r="E20" s="16"/>
      <c r="F20" s="27">
        <f>SUM(F14:F19)</f>
        <v>0</v>
      </c>
    </row>
    <row r="21" spans="1:6" ht="31.5" x14ac:dyDescent="0.25">
      <c r="A21" s="23">
        <v>3</v>
      </c>
      <c r="B21" s="8" t="s">
        <v>78</v>
      </c>
      <c r="C21" s="8"/>
      <c r="D21" s="8"/>
      <c r="E21" s="11"/>
      <c r="F21" s="28"/>
    </row>
    <row r="22" spans="1:6" ht="63" x14ac:dyDescent="0.25">
      <c r="A22" s="29">
        <v>3.1</v>
      </c>
      <c r="B22" s="2" t="s">
        <v>104</v>
      </c>
      <c r="C22" s="2" t="s">
        <v>20</v>
      </c>
      <c r="D22" s="3">
        <v>5000</v>
      </c>
      <c r="E22" s="9"/>
      <c r="F22" s="24">
        <f>D22*E22</f>
        <v>0</v>
      </c>
    </row>
    <row r="23" spans="1:6" s="12" customFormat="1" x14ac:dyDescent="0.25">
      <c r="A23" s="30"/>
      <c r="B23" s="13" t="s">
        <v>79</v>
      </c>
      <c r="C23" s="13"/>
      <c r="D23" s="13"/>
      <c r="E23" s="13"/>
      <c r="F23" s="27">
        <f>SUM(F22:F22)</f>
        <v>0</v>
      </c>
    </row>
    <row r="24" spans="1:6" s="12" customFormat="1" ht="16.5" thickBot="1" x14ac:dyDescent="0.3">
      <c r="A24" s="31"/>
      <c r="B24" s="121" t="s">
        <v>80</v>
      </c>
      <c r="C24" s="122"/>
      <c r="D24" s="122"/>
      <c r="E24" s="123"/>
      <c r="F24" s="32">
        <f>F23+F20+F12+F5</f>
        <v>0</v>
      </c>
    </row>
  </sheetData>
  <mergeCells count="3">
    <mergeCell ref="A2:F2"/>
    <mergeCell ref="B4:F4"/>
    <mergeCell ref="B24:E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04ECB-E0E8-46BB-84EB-06B0BA91953F}">
  <dimension ref="A1:F17"/>
  <sheetViews>
    <sheetView view="pageBreakPreview" topLeftCell="A9" zoomScale="114" zoomScaleNormal="80" workbookViewId="0">
      <selection activeCell="D18" sqref="D18"/>
    </sheetView>
  </sheetViews>
  <sheetFormatPr defaultColWidth="8.85546875" defaultRowHeight="15.75" x14ac:dyDescent="0.25"/>
  <cols>
    <col min="1" max="1" width="4" style="6" customWidth="1"/>
    <col min="2" max="2" width="43.140625" style="6" customWidth="1"/>
    <col min="3" max="3" width="6.42578125" style="6" customWidth="1"/>
    <col min="4" max="4" width="9.5703125" style="6" customWidth="1"/>
    <col min="5" max="5" width="11.7109375" style="6" customWidth="1"/>
    <col min="6" max="6" width="15.5703125" style="6" customWidth="1"/>
    <col min="7" max="16384" width="8.85546875" style="6"/>
  </cols>
  <sheetData>
    <row r="1" spans="1:6" ht="55.5" customHeight="1" x14ac:dyDescent="0.25">
      <c r="A1" s="79"/>
      <c r="B1" s="80"/>
      <c r="C1" s="80"/>
      <c r="D1" s="80"/>
      <c r="E1" s="80"/>
      <c r="F1" s="81"/>
    </row>
    <row r="2" spans="1:6" x14ac:dyDescent="0.25">
      <c r="A2" s="124" t="s">
        <v>98</v>
      </c>
      <c r="B2" s="125"/>
      <c r="C2" s="125"/>
      <c r="D2" s="125"/>
      <c r="E2" s="125"/>
      <c r="F2" s="126"/>
    </row>
    <row r="3" spans="1:6" ht="33.950000000000003" customHeight="1" x14ac:dyDescent="0.25">
      <c r="A3" s="82" t="s">
        <v>72</v>
      </c>
      <c r="B3" s="8" t="s">
        <v>76</v>
      </c>
      <c r="C3" s="8" t="s">
        <v>0</v>
      </c>
      <c r="D3" s="8" t="s">
        <v>1</v>
      </c>
      <c r="E3" s="8" t="s">
        <v>2</v>
      </c>
      <c r="F3" s="83" t="s">
        <v>3</v>
      </c>
    </row>
    <row r="4" spans="1:6" ht="47.25" x14ac:dyDescent="0.25">
      <c r="A4" s="29">
        <v>1</v>
      </c>
      <c r="B4" s="2" t="s">
        <v>21</v>
      </c>
      <c r="C4" s="2" t="s">
        <v>5</v>
      </c>
      <c r="D4" s="3">
        <v>1</v>
      </c>
      <c r="E4" s="3"/>
      <c r="F4" s="84">
        <f>D4*E4</f>
        <v>0</v>
      </c>
    </row>
    <row r="5" spans="1:6" ht="47.25" x14ac:dyDescent="0.25">
      <c r="A5" s="29">
        <v>2</v>
      </c>
      <c r="B5" s="2" t="s">
        <v>22</v>
      </c>
      <c r="C5" s="2" t="s">
        <v>82</v>
      </c>
      <c r="D5" s="3">
        <v>1</v>
      </c>
      <c r="E5" s="3"/>
      <c r="F5" s="84">
        <f>D5*E5</f>
        <v>0</v>
      </c>
    </row>
    <row r="6" spans="1:6" ht="47.25" x14ac:dyDescent="0.25">
      <c r="A6" s="29">
        <v>3</v>
      </c>
      <c r="B6" s="2" t="s">
        <v>81</v>
      </c>
      <c r="C6" s="2" t="s">
        <v>7</v>
      </c>
      <c r="D6" s="3">
        <v>1</v>
      </c>
      <c r="E6" s="3"/>
      <c r="F6" s="84">
        <f>D6*E6</f>
        <v>0</v>
      </c>
    </row>
    <row r="7" spans="1:6" ht="31.5" x14ac:dyDescent="0.25">
      <c r="A7" s="29">
        <v>4</v>
      </c>
      <c r="B7" s="2" t="s">
        <v>23</v>
      </c>
      <c r="C7" s="2" t="s">
        <v>7</v>
      </c>
      <c r="D7" s="3">
        <v>1</v>
      </c>
      <c r="E7" s="3"/>
      <c r="F7" s="84">
        <f t="shared" ref="F7:F9" si="0">D7*E7</f>
        <v>0</v>
      </c>
    </row>
    <row r="8" spans="1:6" ht="47.25" x14ac:dyDescent="0.25">
      <c r="A8" s="29">
        <v>5</v>
      </c>
      <c r="B8" s="2" t="s">
        <v>24</v>
      </c>
      <c r="C8" s="2" t="s">
        <v>7</v>
      </c>
      <c r="D8" s="3">
        <v>1</v>
      </c>
      <c r="E8" s="3"/>
      <c r="F8" s="84">
        <f t="shared" si="0"/>
        <v>0</v>
      </c>
    </row>
    <row r="9" spans="1:6" ht="47.25" x14ac:dyDescent="0.25">
      <c r="A9" s="29">
        <v>6</v>
      </c>
      <c r="B9" s="2" t="s">
        <v>25</v>
      </c>
      <c r="C9" s="2"/>
      <c r="D9" s="3">
        <v>1</v>
      </c>
      <c r="E9" s="3"/>
      <c r="F9" s="84">
        <f t="shared" si="0"/>
        <v>0</v>
      </c>
    </row>
    <row r="10" spans="1:6" ht="16.5" thickBot="1" x14ac:dyDescent="0.3">
      <c r="A10" s="85"/>
      <c r="B10" s="127" t="s">
        <v>26</v>
      </c>
      <c r="C10" s="128"/>
      <c r="D10" s="128"/>
      <c r="E10" s="129"/>
      <c r="F10" s="86">
        <f>SUM(F4:F9)</f>
        <v>0</v>
      </c>
    </row>
    <row r="12" spans="1:6" x14ac:dyDescent="0.25">
      <c r="E12" s="7"/>
      <c r="F12" s="7"/>
    </row>
    <row r="16" spans="1:6" x14ac:dyDescent="0.25">
      <c r="F16" s="7"/>
    </row>
    <row r="17" spans="6:6" x14ac:dyDescent="0.25">
      <c r="F17" s="7"/>
    </row>
  </sheetData>
  <mergeCells count="2">
    <mergeCell ref="A2:F2"/>
    <mergeCell ref="B10:E1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36AF-2A09-4A34-9592-7F0E938B4021}">
  <dimension ref="A1:J45"/>
  <sheetViews>
    <sheetView view="pageBreakPreview" zoomScale="117" zoomScaleNormal="93" zoomScaleSheetLayoutView="117" workbookViewId="0">
      <selection activeCell="C38" sqref="C38"/>
    </sheetView>
  </sheetViews>
  <sheetFormatPr defaultColWidth="9.140625" defaultRowHeight="15.75" x14ac:dyDescent="0.25"/>
  <cols>
    <col min="1" max="1" width="5.42578125" style="34" customWidth="1"/>
    <col min="2" max="2" width="46.140625" style="34" customWidth="1"/>
    <col min="3" max="3" width="8.5703125" style="34" customWidth="1"/>
    <col min="4" max="4" width="7" style="34" customWidth="1"/>
    <col min="5" max="5" width="10.85546875" style="34" customWidth="1"/>
    <col min="6" max="6" width="11.42578125" style="34" customWidth="1"/>
    <col min="7" max="7" width="11.85546875" style="34" customWidth="1"/>
    <col min="8" max="8" width="21.85546875" style="34" customWidth="1"/>
    <col min="9" max="9" width="9.140625" style="34"/>
    <col min="10" max="10" width="11.42578125" style="34" bestFit="1" customWidth="1"/>
    <col min="11" max="16384" width="9.140625" style="34"/>
  </cols>
  <sheetData>
    <row r="1" spans="1:8" ht="54.95" customHeight="1" x14ac:dyDescent="0.25">
      <c r="A1" s="87"/>
      <c r="B1" s="88"/>
      <c r="C1" s="88"/>
      <c r="D1" s="88"/>
      <c r="E1" s="88"/>
      <c r="F1" s="89"/>
    </row>
    <row r="2" spans="1:8" ht="33.950000000000003" customHeight="1" x14ac:dyDescent="0.25">
      <c r="A2" s="124" t="s">
        <v>97</v>
      </c>
      <c r="B2" s="130"/>
      <c r="C2" s="130"/>
      <c r="D2" s="130"/>
      <c r="E2" s="130"/>
      <c r="F2" s="131"/>
      <c r="G2" s="33"/>
    </row>
    <row r="3" spans="1:8" ht="36" customHeight="1" x14ac:dyDescent="0.25">
      <c r="A3" s="90" t="s">
        <v>27</v>
      </c>
      <c r="B3" s="44" t="s">
        <v>83</v>
      </c>
      <c r="C3" s="44" t="s">
        <v>28</v>
      </c>
      <c r="D3" s="44" t="s">
        <v>0</v>
      </c>
      <c r="E3" s="44" t="s">
        <v>29</v>
      </c>
      <c r="F3" s="91" t="s">
        <v>30</v>
      </c>
    </row>
    <row r="4" spans="1:8" ht="21.6" customHeight="1" x14ac:dyDescent="0.25">
      <c r="A4" s="90">
        <v>1</v>
      </c>
      <c r="B4" s="44" t="s">
        <v>85</v>
      </c>
      <c r="C4" s="44"/>
      <c r="D4" s="44"/>
      <c r="E4" s="44"/>
      <c r="F4" s="91"/>
    </row>
    <row r="5" spans="1:8" ht="47.25" x14ac:dyDescent="0.25">
      <c r="A5" s="92">
        <v>1.1000000000000001</v>
      </c>
      <c r="B5" s="35" t="s">
        <v>31</v>
      </c>
      <c r="C5" s="49">
        <v>0.91459999999999997</v>
      </c>
      <c r="D5" s="40" t="s">
        <v>32</v>
      </c>
      <c r="E5" s="57"/>
      <c r="F5" s="93">
        <f>C5*E5</f>
        <v>0</v>
      </c>
    </row>
    <row r="6" spans="1:8" ht="47.25" x14ac:dyDescent="0.25">
      <c r="A6" s="92">
        <v>1.2</v>
      </c>
      <c r="B6" s="35" t="s">
        <v>33</v>
      </c>
      <c r="C6" s="49">
        <v>8.8400000000000006E-2</v>
      </c>
      <c r="D6" s="40" t="s">
        <v>32</v>
      </c>
      <c r="E6" s="57"/>
      <c r="F6" s="93">
        <f t="shared" ref="F6:F15" si="0">C6*E6</f>
        <v>0</v>
      </c>
    </row>
    <row r="7" spans="1:8" ht="31.5" x14ac:dyDescent="0.25">
      <c r="A7" s="92">
        <v>1.3</v>
      </c>
      <c r="B7" s="35" t="s">
        <v>34</v>
      </c>
      <c r="C7" s="49">
        <v>0.52</v>
      </c>
      <c r="D7" s="40" t="s">
        <v>35</v>
      </c>
      <c r="E7" s="57"/>
      <c r="F7" s="93">
        <f t="shared" si="0"/>
        <v>0</v>
      </c>
    </row>
    <row r="8" spans="1:8" ht="47.25" x14ac:dyDescent="0.25">
      <c r="A8" s="92">
        <v>1.4</v>
      </c>
      <c r="B8" s="35" t="s">
        <v>36</v>
      </c>
      <c r="C8" s="49">
        <v>0.53</v>
      </c>
      <c r="D8" s="40" t="s">
        <v>35</v>
      </c>
      <c r="E8" s="57"/>
      <c r="F8" s="93">
        <f t="shared" si="0"/>
        <v>0</v>
      </c>
    </row>
    <row r="9" spans="1:8" ht="47.25" x14ac:dyDescent="0.25">
      <c r="A9" s="92">
        <v>1.5</v>
      </c>
      <c r="B9" s="35" t="s">
        <v>37</v>
      </c>
      <c r="C9" s="49">
        <v>0.216</v>
      </c>
      <c r="D9" s="40" t="s">
        <v>32</v>
      </c>
      <c r="E9" s="57"/>
      <c r="F9" s="93">
        <f t="shared" si="0"/>
        <v>0</v>
      </c>
    </row>
    <row r="10" spans="1:8" ht="31.5" x14ac:dyDescent="0.25">
      <c r="A10" s="92">
        <v>1.6</v>
      </c>
      <c r="B10" s="35" t="s">
        <v>38</v>
      </c>
      <c r="C10" s="49">
        <v>3.7839999999999998</v>
      </c>
      <c r="D10" s="40" t="s">
        <v>35</v>
      </c>
      <c r="E10" s="57"/>
      <c r="F10" s="93">
        <f t="shared" si="0"/>
        <v>0</v>
      </c>
    </row>
    <row r="11" spans="1:8" ht="31.5" x14ac:dyDescent="0.25">
      <c r="A11" s="92">
        <v>1.7</v>
      </c>
      <c r="B11" s="35" t="s">
        <v>39</v>
      </c>
      <c r="C11" s="49">
        <v>0.06</v>
      </c>
      <c r="D11" s="40" t="s">
        <v>32</v>
      </c>
      <c r="E11" s="57"/>
      <c r="F11" s="93">
        <f t="shared" si="0"/>
        <v>0</v>
      </c>
    </row>
    <row r="12" spans="1:8" ht="31.5" x14ac:dyDescent="0.25">
      <c r="A12" s="92">
        <v>1.8</v>
      </c>
      <c r="B12" s="35" t="s">
        <v>40</v>
      </c>
      <c r="C12" s="49">
        <v>2</v>
      </c>
      <c r="D12" s="40" t="s">
        <v>35</v>
      </c>
      <c r="E12" s="57"/>
      <c r="F12" s="93">
        <f t="shared" si="0"/>
        <v>0</v>
      </c>
    </row>
    <row r="13" spans="1:8" ht="31.5" x14ac:dyDescent="0.25">
      <c r="A13" s="92">
        <v>1.9</v>
      </c>
      <c r="B13" s="35" t="s">
        <v>41</v>
      </c>
      <c r="C13" s="49">
        <v>1</v>
      </c>
      <c r="D13" s="40" t="s">
        <v>10</v>
      </c>
      <c r="E13" s="57"/>
      <c r="F13" s="93">
        <f t="shared" si="0"/>
        <v>0</v>
      </c>
    </row>
    <row r="14" spans="1:8" ht="19.5" customHeight="1" x14ac:dyDescent="0.25">
      <c r="A14" s="92">
        <v>2.2000000000000002</v>
      </c>
      <c r="B14" s="35" t="s">
        <v>43</v>
      </c>
      <c r="C14" s="49">
        <v>3</v>
      </c>
      <c r="D14" s="40" t="s">
        <v>44</v>
      </c>
      <c r="E14" s="57"/>
      <c r="F14" s="93">
        <f t="shared" si="0"/>
        <v>0</v>
      </c>
    </row>
    <row r="15" spans="1:8" x14ac:dyDescent="0.25">
      <c r="A15" s="92">
        <v>2.2999999999999998</v>
      </c>
      <c r="B15" s="35" t="s">
        <v>45</v>
      </c>
      <c r="C15" s="49">
        <v>4</v>
      </c>
      <c r="D15" s="40" t="s">
        <v>42</v>
      </c>
      <c r="E15" s="57"/>
      <c r="F15" s="93">
        <f t="shared" si="0"/>
        <v>0</v>
      </c>
      <c r="H15" s="36"/>
    </row>
    <row r="16" spans="1:8" ht="23.1" customHeight="1" x14ac:dyDescent="0.25">
      <c r="A16" s="94"/>
      <c r="B16" s="61" t="s">
        <v>84</v>
      </c>
      <c r="C16" s="62"/>
      <c r="D16" s="63"/>
      <c r="E16" s="64"/>
      <c r="F16" s="95">
        <f>SUM(F5:F15)</f>
        <v>0</v>
      </c>
      <c r="H16" s="36"/>
    </row>
    <row r="17" spans="1:10" ht="23.1" customHeight="1" x14ac:dyDescent="0.25">
      <c r="A17" s="96"/>
      <c r="B17" s="65" t="s">
        <v>86</v>
      </c>
      <c r="C17" s="66">
        <v>2</v>
      </c>
      <c r="D17" s="67" t="s">
        <v>46</v>
      </c>
      <c r="E17" s="68">
        <f>F16</f>
        <v>0</v>
      </c>
      <c r="F17" s="97">
        <f>C17*E17</f>
        <v>0</v>
      </c>
      <c r="H17" s="36"/>
    </row>
    <row r="18" spans="1:10" ht="24.95" customHeight="1" x14ac:dyDescent="0.25">
      <c r="A18" s="98">
        <v>2</v>
      </c>
      <c r="B18" s="135" t="s">
        <v>89</v>
      </c>
      <c r="C18" s="136"/>
      <c r="D18" s="136"/>
      <c r="E18" s="136"/>
      <c r="F18" s="137"/>
    </row>
    <row r="19" spans="1:10" ht="31.5" x14ac:dyDescent="0.25">
      <c r="A19" s="99">
        <v>2.1</v>
      </c>
      <c r="B19" s="53" t="s">
        <v>47</v>
      </c>
      <c r="C19" s="41" t="s">
        <v>48</v>
      </c>
      <c r="D19" s="50">
        <v>16</v>
      </c>
      <c r="E19" s="58"/>
      <c r="F19" s="100">
        <f>D19*E19</f>
        <v>0</v>
      </c>
    </row>
    <row r="20" spans="1:10" ht="31.5" x14ac:dyDescent="0.25">
      <c r="A20" s="99">
        <v>2.2000000000000002</v>
      </c>
      <c r="B20" s="53" t="s">
        <v>49</v>
      </c>
      <c r="C20" s="41" t="s">
        <v>50</v>
      </c>
      <c r="D20" s="50">
        <v>2.56</v>
      </c>
      <c r="E20" s="58"/>
      <c r="F20" s="100">
        <f t="shared" ref="F20:F22" si="1">D20*E20</f>
        <v>0</v>
      </c>
    </row>
    <row r="21" spans="1:10" ht="31.5" x14ac:dyDescent="0.25">
      <c r="A21" s="99">
        <v>2.2999999999999998</v>
      </c>
      <c r="B21" s="53" t="s">
        <v>87</v>
      </c>
      <c r="C21" s="41" t="s">
        <v>50</v>
      </c>
      <c r="D21" s="50">
        <v>3.84</v>
      </c>
      <c r="E21" s="58"/>
      <c r="F21" s="100">
        <f t="shared" si="1"/>
        <v>0</v>
      </c>
    </row>
    <row r="22" spans="1:10" ht="31.5" x14ac:dyDescent="0.25">
      <c r="A22" s="99">
        <v>2.5</v>
      </c>
      <c r="B22" s="53" t="s">
        <v>88</v>
      </c>
      <c r="C22" s="41" t="s">
        <v>51</v>
      </c>
      <c r="D22" s="50">
        <v>12.8</v>
      </c>
      <c r="E22" s="58"/>
      <c r="F22" s="100">
        <f t="shared" si="1"/>
        <v>0</v>
      </c>
    </row>
    <row r="23" spans="1:10" ht="47.25" x14ac:dyDescent="0.25">
      <c r="A23" s="99">
        <v>2.7</v>
      </c>
      <c r="B23" s="69" t="s">
        <v>52</v>
      </c>
      <c r="C23" s="41" t="s">
        <v>53</v>
      </c>
      <c r="D23" s="50">
        <v>1</v>
      </c>
      <c r="E23" s="58"/>
      <c r="F23" s="101">
        <f>D23*E23</f>
        <v>0</v>
      </c>
    </row>
    <row r="24" spans="1:10" ht="31.5" x14ac:dyDescent="0.25">
      <c r="A24" s="99">
        <v>2.9</v>
      </c>
      <c r="B24" s="53" t="s">
        <v>54</v>
      </c>
      <c r="C24" s="41" t="s">
        <v>55</v>
      </c>
      <c r="D24" s="50">
        <v>1</v>
      </c>
      <c r="E24" s="58"/>
      <c r="F24" s="101">
        <f t="shared" ref="F24:F28" si="2">D24*E24</f>
        <v>0</v>
      </c>
    </row>
    <row r="25" spans="1:10" ht="31.5" x14ac:dyDescent="0.25">
      <c r="A25" s="99">
        <v>3.1</v>
      </c>
      <c r="B25" s="69" t="s">
        <v>56</v>
      </c>
      <c r="C25" s="41" t="s">
        <v>55</v>
      </c>
      <c r="D25" s="50">
        <v>1</v>
      </c>
      <c r="E25" s="58"/>
      <c r="F25" s="101">
        <f t="shared" si="2"/>
        <v>0</v>
      </c>
      <c r="J25" s="37"/>
    </row>
    <row r="26" spans="1:10" ht="31.5" x14ac:dyDescent="0.25">
      <c r="A26" s="99">
        <v>3.3</v>
      </c>
      <c r="B26" s="53" t="s">
        <v>57</v>
      </c>
      <c r="C26" s="41" t="s">
        <v>55</v>
      </c>
      <c r="D26" s="50">
        <v>4</v>
      </c>
      <c r="E26" s="58"/>
      <c r="F26" s="101">
        <f t="shared" si="2"/>
        <v>0</v>
      </c>
    </row>
    <row r="27" spans="1:10" ht="47.25" x14ac:dyDescent="0.25">
      <c r="A27" s="99">
        <v>3.5</v>
      </c>
      <c r="B27" s="53" t="s">
        <v>90</v>
      </c>
      <c r="C27" s="41" t="s">
        <v>55</v>
      </c>
      <c r="D27" s="50">
        <v>8</v>
      </c>
      <c r="E27" s="58"/>
      <c r="F27" s="100">
        <f t="shared" si="2"/>
        <v>0</v>
      </c>
    </row>
    <row r="28" spans="1:10" ht="149.44999999999999" customHeight="1" x14ac:dyDescent="0.25">
      <c r="A28" s="99">
        <v>3.6</v>
      </c>
      <c r="B28" s="54" t="s">
        <v>91</v>
      </c>
      <c r="C28" s="41" t="s">
        <v>48</v>
      </c>
      <c r="D28" s="50">
        <v>9</v>
      </c>
      <c r="E28" s="58"/>
      <c r="F28" s="100">
        <f t="shared" si="2"/>
        <v>0</v>
      </c>
    </row>
    <row r="29" spans="1:10" ht="23.1" customHeight="1" x14ac:dyDescent="0.25">
      <c r="A29" s="102"/>
      <c r="B29" s="55" t="s">
        <v>92</v>
      </c>
      <c r="C29" s="46"/>
      <c r="D29" s="46"/>
      <c r="E29" s="46"/>
      <c r="F29" s="103">
        <f>SUM(F19:F28)</f>
        <v>0</v>
      </c>
    </row>
    <row r="30" spans="1:10" ht="23.1" customHeight="1" x14ac:dyDescent="0.25">
      <c r="A30" s="102"/>
      <c r="B30" s="56" t="s">
        <v>93</v>
      </c>
      <c r="C30" s="46" t="s">
        <v>94</v>
      </c>
      <c r="D30" s="46">
        <v>4</v>
      </c>
      <c r="E30" s="70">
        <f>F29</f>
        <v>0</v>
      </c>
      <c r="F30" s="103">
        <f>D30*E30</f>
        <v>0</v>
      </c>
    </row>
    <row r="31" spans="1:10" ht="24.95" customHeight="1" x14ac:dyDescent="0.25">
      <c r="A31" s="45">
        <v>3</v>
      </c>
      <c r="B31" s="118" t="s">
        <v>68</v>
      </c>
      <c r="C31" s="132"/>
      <c r="D31" s="132"/>
      <c r="E31" s="132"/>
      <c r="F31" s="133"/>
    </row>
    <row r="32" spans="1:10" ht="31.5" x14ac:dyDescent="0.25">
      <c r="A32" s="43">
        <v>3.1</v>
      </c>
      <c r="B32" s="53" t="s">
        <v>58</v>
      </c>
      <c r="C32" s="42" t="s">
        <v>59</v>
      </c>
      <c r="D32" s="51">
        <v>1.73</v>
      </c>
      <c r="E32" s="59"/>
      <c r="F32" s="60">
        <f>D32*E32</f>
        <v>0</v>
      </c>
    </row>
    <row r="33" spans="1:10" ht="47.25" x14ac:dyDescent="0.25">
      <c r="A33" s="43">
        <v>3.2</v>
      </c>
      <c r="B33" s="53" t="s">
        <v>60</v>
      </c>
      <c r="C33" s="42" t="s">
        <v>59</v>
      </c>
      <c r="D33" s="51">
        <v>1.44</v>
      </c>
      <c r="E33" s="59"/>
      <c r="F33" s="60">
        <f t="shared" ref="F33:F38" si="3">D33*E33</f>
        <v>0</v>
      </c>
      <c r="H33" s="5"/>
    </row>
    <row r="34" spans="1:10" ht="47.25" x14ac:dyDescent="0.25">
      <c r="A34" s="43">
        <v>3.3</v>
      </c>
      <c r="B34" s="53" t="s">
        <v>61</v>
      </c>
      <c r="C34" s="42" t="s">
        <v>59</v>
      </c>
      <c r="D34" s="51">
        <v>0.3</v>
      </c>
      <c r="E34" s="59"/>
      <c r="F34" s="60">
        <f t="shared" si="3"/>
        <v>0</v>
      </c>
      <c r="H34" s="5"/>
    </row>
    <row r="35" spans="1:10" ht="47.25" x14ac:dyDescent="0.25">
      <c r="A35" s="43">
        <v>3.4</v>
      </c>
      <c r="B35" s="53" t="s">
        <v>62</v>
      </c>
      <c r="C35" s="42" t="s">
        <v>59</v>
      </c>
      <c r="D35" s="51">
        <v>2.2999999999999998</v>
      </c>
      <c r="E35" s="59"/>
      <c r="F35" s="60">
        <f t="shared" si="3"/>
        <v>0</v>
      </c>
    </row>
    <row r="36" spans="1:10" ht="63" x14ac:dyDescent="0.25">
      <c r="A36" s="43">
        <v>3.5</v>
      </c>
      <c r="B36" s="53" t="s">
        <v>63</v>
      </c>
      <c r="C36" s="42" t="s">
        <v>59</v>
      </c>
      <c r="D36" s="51">
        <v>0.62</v>
      </c>
      <c r="E36" s="59"/>
      <c r="F36" s="60">
        <f t="shared" si="3"/>
        <v>0</v>
      </c>
      <c r="H36" s="38"/>
    </row>
    <row r="37" spans="1:10" ht="31.5" x14ac:dyDescent="0.25">
      <c r="A37" s="43">
        <v>3.6</v>
      </c>
      <c r="B37" s="53" t="s">
        <v>64</v>
      </c>
      <c r="C37" s="42" t="s">
        <v>44</v>
      </c>
      <c r="D37" s="51">
        <v>1</v>
      </c>
      <c r="E37" s="59"/>
      <c r="F37" s="60">
        <f t="shared" si="3"/>
        <v>0</v>
      </c>
      <c r="H37" s="5"/>
    </row>
    <row r="38" spans="1:10" ht="94.5" x14ac:dyDescent="0.25">
      <c r="A38" s="43">
        <v>3.7</v>
      </c>
      <c r="B38" s="53" t="s">
        <v>65</v>
      </c>
      <c r="C38" s="42" t="s">
        <v>94</v>
      </c>
      <c r="D38" s="51">
        <v>4</v>
      </c>
      <c r="E38" s="59"/>
      <c r="F38" s="60">
        <f t="shared" si="3"/>
        <v>0</v>
      </c>
    </row>
    <row r="39" spans="1:10" ht="23.1" customHeight="1" x14ac:dyDescent="0.25">
      <c r="A39" s="104"/>
      <c r="B39" s="48" t="s">
        <v>95</v>
      </c>
      <c r="C39" s="47"/>
      <c r="D39" s="47"/>
      <c r="E39" s="47"/>
      <c r="F39" s="105">
        <f>SUM(F32:F38)</f>
        <v>0</v>
      </c>
      <c r="H39" s="37"/>
    </row>
    <row r="40" spans="1:10" ht="23.1" customHeight="1" x14ac:dyDescent="0.25">
      <c r="A40" s="104"/>
      <c r="B40" s="48" t="s">
        <v>67</v>
      </c>
      <c r="C40" s="47" t="s">
        <v>94</v>
      </c>
      <c r="D40" s="47">
        <v>2</v>
      </c>
      <c r="E40" s="52">
        <f>F39</f>
        <v>0</v>
      </c>
      <c r="F40" s="105">
        <f>D40*E40</f>
        <v>0</v>
      </c>
      <c r="H40" s="37"/>
    </row>
    <row r="41" spans="1:10" ht="27" customHeight="1" thickBot="1" x14ac:dyDescent="0.3">
      <c r="A41" s="106"/>
      <c r="B41" s="107" t="s">
        <v>66</v>
      </c>
      <c r="C41" s="107"/>
      <c r="D41" s="107"/>
      <c r="E41" s="107"/>
      <c r="F41" s="108">
        <f>F40+F17+F30</f>
        <v>0</v>
      </c>
    </row>
    <row r="43" spans="1:10" x14ac:dyDescent="0.25">
      <c r="F43" s="36"/>
      <c r="G43" s="33"/>
      <c r="H43" s="39"/>
      <c r="I43" s="134"/>
      <c r="J43" s="134"/>
    </row>
    <row r="44" spans="1:10" ht="37.35" customHeight="1" x14ac:dyDescent="0.25">
      <c r="F44" s="36"/>
      <c r="H44" s="1"/>
    </row>
    <row r="45" spans="1:10" ht="37.35" customHeight="1" x14ac:dyDescent="0.25">
      <c r="H45" s="36"/>
    </row>
  </sheetData>
  <mergeCells count="4">
    <mergeCell ref="A2:F2"/>
    <mergeCell ref="B31:F31"/>
    <mergeCell ref="I43:J43"/>
    <mergeCell ref="B18:F1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6E12-6531-4C07-BAB6-CF2BA9854322}">
  <dimension ref="A1:G7"/>
  <sheetViews>
    <sheetView tabSelected="1" view="pageBreakPreview" zoomScale="89" zoomScaleNormal="100" workbookViewId="0">
      <selection activeCell="D3" sqref="D3"/>
    </sheetView>
  </sheetViews>
  <sheetFormatPr defaultRowHeight="15" x14ac:dyDescent="0.25"/>
  <cols>
    <col min="1" max="1" width="7.140625" customWidth="1"/>
    <col min="2" max="2" width="37.85546875" customWidth="1"/>
    <col min="3" max="3" width="7.42578125" customWidth="1"/>
    <col min="5" max="5" width="13.85546875" customWidth="1"/>
    <col min="6" max="6" width="15.140625" customWidth="1"/>
  </cols>
  <sheetData>
    <row r="1" spans="1:7" ht="56.45" customHeight="1" x14ac:dyDescent="0.25">
      <c r="A1" s="109"/>
      <c r="B1" s="110"/>
      <c r="C1" s="110"/>
      <c r="D1" s="110"/>
      <c r="E1" s="110"/>
      <c r="F1" s="111"/>
    </row>
    <row r="2" spans="1:7" s="34" customFormat="1" ht="41.1" customHeight="1" x14ac:dyDescent="0.25">
      <c r="A2" s="124" t="s">
        <v>96</v>
      </c>
      <c r="B2" s="130"/>
      <c r="C2" s="130"/>
      <c r="D2" s="130"/>
      <c r="E2" s="130"/>
      <c r="F2" s="131"/>
      <c r="G2" s="33"/>
    </row>
    <row r="3" spans="1:7" s="34" customFormat="1" ht="36" customHeight="1" x14ac:dyDescent="0.25">
      <c r="A3" s="90" t="s">
        <v>27</v>
      </c>
      <c r="B3" s="44" t="s">
        <v>83</v>
      </c>
      <c r="C3" s="44" t="s">
        <v>0</v>
      </c>
      <c r="D3" s="44" t="s">
        <v>1</v>
      </c>
      <c r="E3" s="44" t="s">
        <v>29</v>
      </c>
      <c r="F3" s="91" t="s">
        <v>30</v>
      </c>
    </row>
    <row r="4" spans="1:7" s="34" customFormat="1" ht="31.5" x14ac:dyDescent="0.25">
      <c r="A4" s="92">
        <v>1</v>
      </c>
      <c r="B4" s="35" t="s">
        <v>100</v>
      </c>
      <c r="C4" s="49" t="s">
        <v>55</v>
      </c>
      <c r="D4" s="40">
        <v>1</v>
      </c>
      <c r="E4" s="57">
        <f>'water pipe line system'!F24</f>
        <v>0</v>
      </c>
      <c r="F4" s="93">
        <f>D4*E4</f>
        <v>0</v>
      </c>
    </row>
    <row r="5" spans="1:7" s="34" customFormat="1" ht="25.5" customHeight="1" x14ac:dyDescent="0.25">
      <c r="A5" s="92">
        <v>2</v>
      </c>
      <c r="B5" s="35" t="s">
        <v>101</v>
      </c>
      <c r="C5" s="49" t="s">
        <v>55</v>
      </c>
      <c r="D5" s="40">
        <v>1</v>
      </c>
      <c r="E5" s="57">
        <f>'water pump and generator system'!F10</f>
        <v>0</v>
      </c>
      <c r="F5" s="93">
        <f t="shared" ref="F5:F6" si="0">D5*E5</f>
        <v>0</v>
      </c>
    </row>
    <row r="6" spans="1:7" s="34" customFormat="1" ht="31.5" x14ac:dyDescent="0.25">
      <c r="A6" s="112">
        <v>3</v>
      </c>
      <c r="B6" s="71" t="s">
        <v>102</v>
      </c>
      <c r="C6" s="72" t="s">
        <v>55</v>
      </c>
      <c r="D6" s="73">
        <v>1</v>
      </c>
      <c r="E6" s="74">
        <f>'BOQ of constructionwater koisk '!F41</f>
        <v>0</v>
      </c>
      <c r="F6" s="113">
        <f t="shared" si="0"/>
        <v>0</v>
      </c>
    </row>
    <row r="7" spans="1:7" ht="19.5" thickBot="1" x14ac:dyDescent="0.3">
      <c r="A7" s="138" t="s">
        <v>103</v>
      </c>
      <c r="B7" s="139"/>
      <c r="C7" s="139"/>
      <c r="D7" s="139"/>
      <c r="E7" s="140"/>
      <c r="F7" s="114">
        <f>SUM(F4:F6)</f>
        <v>0</v>
      </c>
    </row>
  </sheetData>
  <mergeCells count="2">
    <mergeCell ref="A2:F2"/>
    <mergeCell ref="A7:E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water pipe line system</vt:lpstr>
      <vt:lpstr>water pump and generator system</vt:lpstr>
      <vt:lpstr>BOQ of constructionwater koisk </vt:lpstr>
      <vt:lpstr>Summary sheet.</vt:lpstr>
      <vt:lpstr>'BOQ of constructionwater koisk 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shuaib7770@outlook.com</dc:creator>
  <cp:lastModifiedBy>Hussein Muse Jama</cp:lastModifiedBy>
  <cp:lastPrinted>2026-10-14T22:04:29Z</cp:lastPrinted>
  <dcterms:created xsi:type="dcterms:W3CDTF">2026-10-14T18:51:43Z</dcterms:created>
  <dcterms:modified xsi:type="dcterms:W3CDTF">2026-10-15T10:56:20Z</dcterms:modified>
</cp:coreProperties>
</file>